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65" windowHeight="8805" activeTab="0"/>
  </bookViews>
  <sheets>
    <sheet name="Instruktioner" sheetId="1" r:id="rId1"/>
    <sheet name="Uppgifter" sheetId="2" r:id="rId2"/>
    <sheet name="Gastar" sheetId="3" r:id="rId3"/>
    <sheet name="Loggbok" sheetId="4" r:id="rId4"/>
    <sheet name="F" sheetId="5" r:id="rId5"/>
    <sheet name="R" sheetId="6" state="hidden" r:id="rId6"/>
    <sheet name="K" sheetId="7" state="hidden" r:id="rId7"/>
    <sheet name="M" sheetId="8" state="hidden" r:id="rId8"/>
  </sheets>
  <definedNames>
    <definedName name="aa">'Loggbok'!$C$5</definedName>
    <definedName name="LjFråga_M_tab" localSheetId="7">'M'!#REF!</definedName>
    <definedName name="LjFråga_Mx_tab" localSheetId="7">'M'!#REF!</definedName>
    <definedName name="LjFråga_Mx_tab_1" localSheetId="7">'M'!#REF!</definedName>
    <definedName name="M_tab_2010_05_03" localSheetId="7">'M'!$A$1:$D$8928</definedName>
    <definedName name="_xlnm.Print_Titles" localSheetId="2">'Gastar'!$1:$5</definedName>
    <definedName name="_xlnm.Print_Titles" localSheetId="0">'Instruktioner'!$1:$5</definedName>
    <definedName name="_xlnm.Print_Titles" localSheetId="1">'Uppgifter'!$1:$5</definedName>
  </definedNames>
  <calcPr fullCalcOnLoad="1"/>
</workbook>
</file>

<file path=xl/comments2.xml><?xml version="1.0" encoding="utf-8"?>
<comments xmlns="http://schemas.openxmlformats.org/spreadsheetml/2006/main">
  <authors>
    <author>Arne Ljungdahl</author>
  </authors>
  <commentList>
    <comment ref="D33" authorId="0">
      <text>
        <r>
          <rPr>
            <b/>
            <sz val="8"/>
            <rFont val="Tahoma"/>
            <family val="0"/>
          </rPr>
          <t>Om SXK-tal saknas används SRS-tal</t>
        </r>
      </text>
    </comment>
  </commentList>
</comments>
</file>

<file path=xl/comments4.xml><?xml version="1.0" encoding="utf-8"?>
<comments xmlns="http://schemas.openxmlformats.org/spreadsheetml/2006/main">
  <authors>
    <author>tomlua</author>
    <author>Arne Ljungdahl</author>
  </authors>
  <commentList>
    <comment ref="D24" authorId="0">
      <text>
        <r>
          <rPr>
            <b/>
            <sz val="8"/>
            <color indexed="10"/>
            <rFont val="Tahoma"/>
            <family val="2"/>
          </rPr>
          <t xml:space="preserve">Seglad tid mellan START och MÅLGÅNG.
</t>
        </r>
        <r>
          <rPr>
            <sz val="8"/>
            <color indexed="10"/>
            <rFont val="Tahoma"/>
            <family val="2"/>
          </rPr>
          <t>Ev. väntetid för broöppning är avdragen.</t>
        </r>
      </text>
    </comment>
    <comment ref="D26" authorId="0">
      <text>
        <r>
          <rPr>
            <b/>
            <sz val="8"/>
            <color indexed="10"/>
            <rFont val="Tahoma"/>
            <family val="2"/>
          </rPr>
          <t xml:space="preserve">
Antal rundade punkter.</t>
        </r>
        <r>
          <rPr>
            <sz val="8"/>
            <color indexed="10"/>
            <rFont val="Tahoma"/>
            <family val="2"/>
          </rPr>
          <t xml:space="preserve">
</t>
        </r>
      </text>
    </comment>
    <comment ref="H24" authorId="0">
      <text>
        <r>
          <rPr>
            <b/>
            <sz val="8"/>
            <color indexed="10"/>
            <rFont val="Tahoma"/>
            <family val="2"/>
          </rPr>
          <t xml:space="preserve">
Seglad distans, enligt P&amp;D-tabellen, mellan START och MÅLGÅNG. </t>
        </r>
        <r>
          <rPr>
            <sz val="8"/>
            <color indexed="10"/>
            <rFont val="Tahoma"/>
            <family val="2"/>
          </rPr>
          <t xml:space="preserve">
</t>
        </r>
      </text>
    </comment>
    <comment ref="L24" authorId="0">
      <text>
        <r>
          <rPr>
            <b/>
            <sz val="8"/>
            <color indexed="10"/>
            <rFont val="Tahoma"/>
            <family val="2"/>
          </rPr>
          <t xml:space="preserve">
Snittfart mellan START och MÅLGÅNG
</t>
        </r>
        <r>
          <rPr>
            <sz val="8"/>
            <color indexed="10"/>
            <rFont val="Tahoma"/>
            <family val="2"/>
          </rPr>
          <t>(inklusive ev. väntetid för broöppning)</t>
        </r>
      </text>
    </comment>
    <comment ref="D3" authorId="0">
      <text>
        <r>
          <rPr>
            <sz val="8"/>
            <color indexed="10"/>
            <rFont val="Tahoma"/>
            <family val="2"/>
          </rPr>
          <t>Du behöver bara ange</t>
        </r>
        <r>
          <rPr>
            <b/>
            <sz val="8"/>
            <color indexed="10"/>
            <rFont val="Tahoma"/>
            <family val="2"/>
          </rPr>
          <t xml:space="preserve"> tid. Datum</t>
        </r>
        <r>
          <rPr>
            <sz val="8"/>
            <color indexed="10"/>
            <rFont val="Tahoma"/>
            <family val="2"/>
          </rPr>
          <t xml:space="preserve"> hanteras automatiskt
</t>
        </r>
        <r>
          <rPr>
            <b/>
            <sz val="8"/>
            <color indexed="10"/>
            <rFont val="Tahoma"/>
            <family val="2"/>
          </rPr>
          <t>Tiden</t>
        </r>
        <r>
          <rPr>
            <sz val="8"/>
            <color indexed="10"/>
            <rFont val="Tahoma"/>
            <family val="2"/>
          </rPr>
          <t xml:space="preserve"> anges i formatet   </t>
        </r>
        <r>
          <rPr>
            <b/>
            <sz val="8"/>
            <color indexed="10"/>
            <rFont val="Tahoma"/>
            <family val="2"/>
          </rPr>
          <t>HH:MM</t>
        </r>
      </text>
    </comment>
    <comment ref="E3" authorId="0">
      <text>
        <r>
          <rPr>
            <b/>
            <sz val="8"/>
            <color indexed="10"/>
            <rFont val="Tahoma"/>
            <family val="2"/>
          </rPr>
          <t xml:space="preserve">Här anges numret för den punkt som rundas vid denna notering. </t>
        </r>
        <r>
          <rPr>
            <sz val="8"/>
            <color indexed="10"/>
            <rFont val="Tahoma"/>
            <family val="2"/>
          </rPr>
          <t xml:space="preserve">
</t>
        </r>
      </text>
    </comment>
    <comment ref="H3" authorId="0">
      <text>
        <r>
          <rPr>
            <b/>
            <sz val="8"/>
            <color indexed="10"/>
            <rFont val="Tahoma"/>
            <family val="2"/>
          </rPr>
          <t>Här visas automatiskt värdet från föregående punkt till rundad punkt ifrån P&amp;D-tabellen.</t>
        </r>
      </text>
    </comment>
    <comment ref="I3" authorId="0">
      <text>
        <r>
          <rPr>
            <b/>
            <sz val="8"/>
            <color indexed="10"/>
            <rFont val="Tahoma"/>
            <family val="2"/>
          </rPr>
          <t xml:space="preserve">Här anges vindstyrka i N/E/S/W eller grader. Samt uppskattad vindstyrka i m/s. </t>
        </r>
      </text>
    </comment>
    <comment ref="K3" authorId="0">
      <text>
        <r>
          <rPr>
            <b/>
            <sz val="8"/>
            <color indexed="10"/>
            <rFont val="Tahoma"/>
            <family val="2"/>
          </rPr>
          <t xml:space="preserve">Här anges ungefärlig segelsättning. </t>
        </r>
      </text>
    </comment>
    <comment ref="L3" authorId="0">
      <text>
        <r>
          <rPr>
            <b/>
            <sz val="8"/>
            <color indexed="10"/>
            <rFont val="Tahoma"/>
            <family val="2"/>
          </rPr>
          <t xml:space="preserve">Här beräknas snittfarten mellan två rundade punkter. </t>
        </r>
      </text>
    </comment>
    <comment ref="M3" authorId="0">
      <text>
        <r>
          <rPr>
            <b/>
            <sz val="8"/>
            <color indexed="10"/>
            <rFont val="Tahoma"/>
            <family val="2"/>
          </rPr>
          <t>Plats för noteringar. Strategi, taktik, lanternföring, vaktbyte, väder, mat, funderingar är exempel på vad som kan föras in här.</t>
        </r>
      </text>
    </comment>
    <comment ref="N3" authorId="0">
      <text>
        <r>
          <rPr>
            <b/>
            <sz val="8"/>
            <color indexed="10"/>
            <rFont val="Tahoma"/>
            <family val="2"/>
          </rPr>
          <t>Här anges startnummret för siktade medseglare.</t>
        </r>
      </text>
    </comment>
    <comment ref="N24" authorId="1">
      <text>
        <r>
          <rPr>
            <b/>
            <sz val="8"/>
            <color indexed="10"/>
            <rFont val="Tahoma"/>
            <family val="2"/>
          </rPr>
          <t xml:space="preserve">
Lite Hjälp på vägen
Den första angiva punkten blir Startpunkt.
Den sista punkten tolkas som Målpunkt.
Nya rader adderas EFTER den sista raden.
Rader utan punkter kan användas för Notering och/eller Möte. 
Kolumn-rubrikerna har led-text för vad som avses.
Samma sak med resultat-värdena.
Ledtexter markeras med en liten röd triangel uppe till höger...
LYCKA TILL
</t>
        </r>
        <r>
          <rPr>
            <sz val="8"/>
            <color indexed="10"/>
            <rFont val="Tahoma"/>
            <family val="2"/>
          </rPr>
          <t xml:space="preserve">(Pst.. Tala gärna om vad som behöver göras om/förbättras...)
</t>
        </r>
        <r>
          <rPr>
            <u val="single"/>
            <sz val="8"/>
            <color indexed="10"/>
            <rFont val="Tahoma"/>
            <family val="2"/>
          </rPr>
          <t>v-malarkretsen@sxk.se</t>
        </r>
      </text>
    </comment>
    <comment ref="D25" authorId="1">
      <text>
        <r>
          <rPr>
            <b/>
            <sz val="8"/>
            <color indexed="10"/>
            <rFont val="Tahoma"/>
            <family val="2"/>
          </rPr>
          <t>Ev. tids-tillägg pga bropassage</t>
        </r>
        <r>
          <rPr>
            <sz val="8"/>
            <color indexed="10"/>
            <rFont val="Tahoma"/>
            <family val="2"/>
          </rPr>
          <t xml:space="preserve">
</t>
        </r>
      </text>
    </comment>
    <comment ref="M25" authorId="1">
      <text>
        <r>
          <rPr>
            <b/>
            <sz val="8"/>
            <color indexed="10"/>
            <rFont val="Tahoma"/>
            <family val="2"/>
          </rPr>
          <t xml:space="preserve">
Här lägger du till en ny rad sist i loggboken</t>
        </r>
      </text>
    </comment>
  </commentList>
</comments>
</file>

<file path=xl/comments6.xml><?xml version="1.0" encoding="utf-8"?>
<comments xmlns="http://schemas.openxmlformats.org/spreadsheetml/2006/main">
  <authors>
    <author>Arne Ljungdahl</author>
  </authors>
  <commentList>
    <comment ref="I11" authorId="0">
      <text>
        <r>
          <rPr>
            <b/>
            <sz val="8"/>
            <rFont val="Tahoma"/>
            <family val="0"/>
          </rPr>
          <t xml:space="preserve">Kontroll att punkt ej rundas mer än 2 gånger.
</t>
        </r>
        <r>
          <rPr>
            <sz val="8"/>
            <rFont val="Tahoma"/>
            <family val="0"/>
          </rPr>
          <t xml:space="preserve">(om ej markerad får punkter rundas mer än 2 ggr)
</t>
        </r>
      </text>
    </comment>
    <comment ref="I6" authorId="0">
      <text>
        <r>
          <rPr>
            <b/>
            <sz val="8"/>
            <rFont val="Tahoma"/>
            <family val="0"/>
          </rPr>
          <t xml:space="preserve">
Här kan manuella distans-avdrag göras...</t>
        </r>
      </text>
    </comment>
  </commentList>
</comments>
</file>

<file path=xl/sharedStrings.xml><?xml version="1.0" encoding="utf-8"?>
<sst xmlns="http://schemas.openxmlformats.org/spreadsheetml/2006/main" count="273" uniqueCount="215">
  <si>
    <t>Punkter</t>
  </si>
  <si>
    <t>PunktNr</t>
  </si>
  <si>
    <t>LöpNr</t>
  </si>
  <si>
    <t>Skeppare:</t>
  </si>
  <si>
    <t>Segling:</t>
  </si>
  <si>
    <t>Startnummer:</t>
  </si>
  <si>
    <t>antalPktr</t>
  </si>
  <si>
    <t>starttid</t>
  </si>
  <si>
    <t>sluttid</t>
  </si>
  <si>
    <t>Punkt</t>
  </si>
  <si>
    <t>Förra punkt</t>
  </si>
  <si>
    <t>Distans</t>
  </si>
  <si>
    <t>Vind</t>
  </si>
  <si>
    <t>Segel</t>
  </si>
  <si>
    <t>Fart</t>
  </si>
  <si>
    <t>Notering</t>
  </si>
  <si>
    <t>Möte</t>
  </si>
  <si>
    <t>PktDatum</t>
  </si>
  <si>
    <t>StartTid</t>
  </si>
  <si>
    <t>SlutTid</t>
  </si>
  <si>
    <t>EjTid</t>
  </si>
  <si>
    <t>sann d+t</t>
  </si>
  <si>
    <t>-</t>
  </si>
  <si>
    <t>Hjälp-text</t>
  </si>
  <si>
    <t>Svenska Kryssarklubben</t>
  </si>
  <si>
    <t>24-timmars</t>
  </si>
  <si>
    <t>INSTRUKTIONER</t>
  </si>
  <si>
    <t xml:space="preserve">OBS! OBS! OBS! OBS! OBS! OBS! OBS! OBS! OBS! OBS! OBS! OBS! OBS! </t>
  </si>
  <si>
    <t xml:space="preserve">Hela detta dokument är ännu under konstruktion. </t>
  </si>
  <si>
    <t>GULA FÄLT</t>
  </si>
  <si>
    <t xml:space="preserve">Endast celler som är ljust gula kan ändras eller fyllas i. Alla andra celler är låsta. </t>
  </si>
  <si>
    <t>HJÄLPTEXT</t>
  </si>
  <si>
    <t>Hjälp-texter (ledtexter) är markerade med en liten röd triangel uppe till höger… Om man för markören över cellen visas hjälptexten…</t>
  </si>
  <si>
    <t>BACKUP</t>
  </si>
  <si>
    <t>KORREKTHET</t>
  </si>
  <si>
    <t>Dessa formulär ger inte anspråk på att vara helt korrekta i alla situationer. Rättningen av loggboken sker alltid med en anna programvara innan resultatlistorna genereras. De resultat med mera som presenteras här i är endast preliminära.</t>
  </si>
  <si>
    <t>SÄNDA IN LOGGBOKEN</t>
  </si>
  <si>
    <t>LOGGBOKEN SKALL INNEHÅLLA MINST FÖLJANDE UPPGIFTER</t>
  </si>
  <si>
    <t>segelföring, samt några deltagares startnummer.</t>
  </si>
  <si>
    <t>Vid seglingsperiodenslut om båten då inte</t>
  </si>
  <si>
    <t>vid start, samt punktnummer och distans från</t>
  </si>
  <si>
    <t>närmaste föregående punkt enligt distanstabellen.</t>
  </si>
  <si>
    <t>position och händelse samt utförlig redogörelse för</t>
  </si>
  <si>
    <t>skälen till avbrottet.</t>
  </si>
  <si>
    <t>andres startnummer samt tidpunkt och position (om</t>
  </si>
  <si>
    <t>ett flertal deltagare siktas räcker det att anteckna</t>
  </si>
  <si>
    <t>av punkt.</t>
  </si>
  <si>
    <t>endast någon eller några av dem).</t>
  </si>
  <si>
    <t>Vid tändning och släckning av lanternorna:</t>
  </si>
  <si>
    <t>Tidpunkten.</t>
  </si>
  <si>
    <r>
      <t xml:space="preserve">Om du använder denna loggbok som primär loggbok i båten. </t>
    </r>
    <r>
      <rPr>
        <b/>
        <sz val="10"/>
        <rFont val="Arial"/>
        <family val="2"/>
      </rPr>
      <t>TÄNK OM!</t>
    </r>
    <r>
      <rPr>
        <sz val="10"/>
        <rFont val="Arial"/>
        <family val="0"/>
      </rPr>
      <t xml:space="preserve"> Vi rekommenderar dig varmt att använda papper i båten och endast skriva rent i dessa formulär. Om inte - gör backup OFTA.</t>
    </r>
  </si>
  <si>
    <r>
      <t>Vid start:</t>
    </r>
    <r>
      <rPr>
        <sz val="8"/>
        <rFont val="Arial"/>
        <family val="2"/>
      </rPr>
      <t xml:space="preserve"> Tidpunkt, vindriktning, vindstyrka och</t>
    </r>
  </si>
  <si>
    <r>
      <t>Vid revning och segelskifte:</t>
    </r>
    <r>
      <rPr>
        <sz val="8"/>
        <rFont val="Arial"/>
        <family val="2"/>
      </rPr>
      <t xml:space="preserve"> Åtgärd och tidpunkt.</t>
    </r>
  </si>
  <si>
    <r>
      <t>Vid rundning av punkt:</t>
    </r>
    <r>
      <rPr>
        <sz val="8"/>
        <rFont val="Arial"/>
        <family val="2"/>
      </rPr>
      <t xml:space="preserve"> Samma anteckningar som </t>
    </r>
  </si>
  <si>
    <r>
      <t>nått fram till mål:</t>
    </r>
    <r>
      <rPr>
        <sz val="8"/>
        <rFont val="Arial"/>
        <family val="2"/>
      </rPr>
      <t xml:space="preserve"> Position. </t>
    </r>
  </si>
  <si>
    <r>
      <t>Vid tillfälligt avbrott i seglingen:</t>
    </r>
    <r>
      <rPr>
        <sz val="8"/>
        <rFont val="Arial"/>
        <family val="2"/>
      </rPr>
      <t xml:space="preserve"> Tidpunkt, </t>
    </r>
  </si>
  <si>
    <r>
      <t>Då annan deltagare siktas mellan punkter:</t>
    </r>
    <r>
      <rPr>
        <sz val="8"/>
        <rFont val="Arial"/>
        <family val="2"/>
      </rPr>
      <t xml:space="preserve"> Den</t>
    </r>
  </si>
  <si>
    <r>
      <t>Vid målgång:</t>
    </r>
    <r>
      <rPr>
        <sz val="8"/>
        <rFont val="Arial"/>
        <family val="2"/>
      </rPr>
      <t xml:space="preserve"> Samma anteckning som vid rundning</t>
    </r>
  </si>
  <si>
    <r>
      <t>Övrigt:</t>
    </r>
    <r>
      <rPr>
        <sz val="8"/>
        <rFont val="Arial"/>
        <family val="2"/>
      </rPr>
      <t xml:space="preserve"> Skriv gärna mer i loggoboken!</t>
    </r>
  </si>
  <si>
    <t xml:space="preserve">24-timmars </t>
  </si>
  <si>
    <t>BEFÄLHAVAREN</t>
  </si>
  <si>
    <t>SEGLINGEN</t>
  </si>
  <si>
    <t>Förnamn</t>
  </si>
  <si>
    <t>Startnummer</t>
  </si>
  <si>
    <t>Efternamn</t>
  </si>
  <si>
    <t>Startplats</t>
  </si>
  <si>
    <t>Adress</t>
  </si>
  <si>
    <t>Seglingsperiod</t>
  </si>
  <si>
    <t>Postadress</t>
  </si>
  <si>
    <t>Telefon, hem</t>
  </si>
  <si>
    <t>Telefon, mobil</t>
  </si>
  <si>
    <t>E-post</t>
  </si>
  <si>
    <t>Födelsedatum</t>
  </si>
  <si>
    <t>BÅTEN</t>
  </si>
  <si>
    <t>Båtnamn</t>
  </si>
  <si>
    <t>Båttyp</t>
  </si>
  <si>
    <t>Seglingstyp</t>
  </si>
  <si>
    <t>Segelnummer</t>
  </si>
  <si>
    <t>SXK-tal</t>
  </si>
  <si>
    <t>VHF</t>
  </si>
  <si>
    <t xml:space="preserve">Seglar i </t>
  </si>
  <si>
    <t>PRELIMINÄRT RESULTAT</t>
  </si>
  <si>
    <t>Seglad tid</t>
  </si>
  <si>
    <t xml:space="preserve"> h</t>
  </si>
  <si>
    <t xml:space="preserve"> min</t>
  </si>
  <si>
    <t>Seglad distans</t>
  </si>
  <si>
    <t xml:space="preserve"> M</t>
  </si>
  <si>
    <t>Anmäld tid</t>
  </si>
  <si>
    <t>Snitt fart</t>
  </si>
  <si>
    <t xml:space="preserve"> knop</t>
  </si>
  <si>
    <t>Rättad distans</t>
  </si>
  <si>
    <t>Ev.försening</t>
  </si>
  <si>
    <t>Ev.avdrag</t>
  </si>
  <si>
    <t>Omr. distans</t>
  </si>
  <si>
    <t>RUNDADE PUNKTER</t>
  </si>
  <si>
    <t>GASTAR</t>
  </si>
  <si>
    <t>Namn - 1</t>
  </si>
  <si>
    <t>Personnummer</t>
  </si>
  <si>
    <t>Telefonnummer</t>
  </si>
  <si>
    <t>Namn - 2</t>
  </si>
  <si>
    <t>Namn - 3</t>
  </si>
  <si>
    <t>Namn - 4</t>
  </si>
  <si>
    <t>Namn - 5</t>
  </si>
  <si>
    <t>Namn - 6</t>
  </si>
  <si>
    <t>Namn - 7</t>
  </si>
  <si>
    <t>Vid fler än 7 gastar registreras de i noteringsfälten nedan. Registrering av gastarna är endast nödvändigt ifall de önskar få sin inseglade distans</t>
  </si>
  <si>
    <t xml:space="preserve">registrerad i maratontabellen (gasten måste vara över 15 år). </t>
  </si>
  <si>
    <t>Genom att jag skriver mitt namn, elektroniskt, nedan och kryssar i rutan så intygar jag att denna loggbok är korrekt</t>
  </si>
  <si>
    <t xml:space="preserve">samt att gastarna ovan har deltagit aktivt och på ett förtjänstfullt sätt i båtens framförande under denna segling. </t>
  </si>
  <si>
    <t>&lt;skepparens namn&gt;</t>
  </si>
  <si>
    <t>NOTERINGAR</t>
  </si>
  <si>
    <t>Antal minnesplaketter som beställes:</t>
  </si>
  <si>
    <t>Detta blad skall INTE användas - innehåller endast formler ….</t>
  </si>
  <si>
    <t>DENNA RAD KOPIERAS IN VID "LÄGG TILL RAD" I LOGGBOKEN.</t>
  </si>
  <si>
    <t>SEGLAD TID</t>
  </si>
  <si>
    <t>dygn</t>
  </si>
  <si>
    <t>timmar</t>
  </si>
  <si>
    <t>minuter</t>
  </si>
  <si>
    <t>Seglat</t>
  </si>
  <si>
    <t>Anmält</t>
  </si>
  <si>
    <t>Försening</t>
  </si>
  <si>
    <t>AntPktr:</t>
  </si>
  <si>
    <t>HÄR SORTERAS RUNDNINGARNA FRAM</t>
  </si>
  <si>
    <t>Loggbok</t>
  </si>
  <si>
    <t>Resultat-matris</t>
  </si>
  <si>
    <t>StartNr:</t>
  </si>
  <si>
    <t>SXK Resultat-beräkning</t>
  </si>
  <si>
    <t>Tid</t>
  </si>
  <si>
    <t>(Uppgifter)</t>
  </si>
  <si>
    <t>Startpunkt</t>
  </si>
  <si>
    <t>AnmäldTid</t>
  </si>
  <si>
    <t>KorrDist</t>
  </si>
  <si>
    <t>Målpunkt</t>
  </si>
  <si>
    <t>SegladTid</t>
  </si>
  <si>
    <t>TidsAvdrag</t>
  </si>
  <si>
    <t>O-Lika</t>
  </si>
  <si>
    <t>ÖvrAvdrag</t>
  </si>
  <si>
    <t>(minuter)</t>
  </si>
  <si>
    <t>GodkDist</t>
  </si>
  <si>
    <t>AntalPktr:</t>
  </si>
  <si>
    <t>PkDist</t>
  </si>
  <si>
    <t>AnvPunkt</t>
  </si>
  <si>
    <t>AnvDist</t>
  </si>
  <si>
    <t>Välj krets…</t>
  </si>
  <si>
    <t>====================</t>
  </si>
  <si>
    <t>Eggegrund</t>
  </si>
  <si>
    <t>Bottenhavet</t>
  </si>
  <si>
    <t>Vänern</t>
  </si>
  <si>
    <t>SLUT</t>
  </si>
  <si>
    <t>Avstånd</t>
  </si>
  <si>
    <t>Tidstillägg</t>
  </si>
  <si>
    <t>Lars Möller:</t>
  </si>
  <si>
    <t>Denna tabell skapas i P&amp;D-databasen med SQL-frågan</t>
  </si>
  <si>
    <t>SELECT Punkter.Punktnummer, Punkter_1.Punktnummer, Avstånd.Avstånd</t>
  </si>
  <si>
    <t>FROM Punkter RIGHT JOIN (Avstånd LEFT JOIN Punkter AS Punkter_1 ON Avstånd.Till = Punkter_1.ID) ON Punkter.ID = Avstånd.Från</t>
  </si>
  <si>
    <t>WHERE (((Punkter.Aktiv)=Yes) AND ((Punkter_1.Aktiv)=Yes) AND ((Avstånd.Aktiv)=Yes))</t>
  </si>
  <si>
    <t>ORDER BY Punkter.Punktnummer, Punkter_1.Punktnummer;</t>
  </si>
  <si>
    <t>Arne Ljungdahl:</t>
  </si>
  <si>
    <t>Uppdaterat 23 mars 2009</t>
  </si>
  <si>
    <t xml:space="preserve">Svenska Kryssarklubben 24-timmars - LOGGBOK </t>
  </si>
  <si>
    <t>PunktOrdning</t>
  </si>
  <si>
    <t>OrdnPkt</t>
  </si>
  <si>
    <t>Rundn.</t>
  </si>
  <si>
    <t>TidsTillägg</t>
  </si>
  <si>
    <t>TidsKorr</t>
  </si>
  <si>
    <t>TillagdTid</t>
  </si>
  <si>
    <t>PunktOrdn</t>
  </si>
  <si>
    <t>saknartid</t>
  </si>
  <si>
    <t>SegladTid (minus tidstillägg)</t>
  </si>
  <si>
    <t>rader+1</t>
  </si>
  <si>
    <t>del-Dist</t>
  </si>
  <si>
    <t>anv.Dist</t>
  </si>
  <si>
    <t>anv.Pkt</t>
  </si>
  <si>
    <t>LYS-tal</t>
  </si>
  <si>
    <t>SELECT Punkter.Punktnummer, Punkter_1.Punktnummer, Avstånd.Avstånd, Avtånd.Tidstillägg</t>
  </si>
  <si>
    <t>FROM Punkter RIGHT JOIN (Avstånd LEFT JOIN Punkter AS Punkter_1 ON Avstånd.Till = Punkter_1.ID) ON Punkter.ID = Avstånd.från</t>
  </si>
  <si>
    <t xml:space="preserve">Databasen har kompletterats med fält för  Avstånd.Tidstillägg </t>
  </si>
  <si>
    <t>Öresund</t>
  </si>
  <si>
    <t>Blekinge</t>
  </si>
  <si>
    <t>Dacke</t>
  </si>
  <si>
    <t>S:t Anna</t>
  </si>
  <si>
    <t>Sörmland</t>
  </si>
  <si>
    <t>Stockholm</t>
  </si>
  <si>
    <t>Uppsala</t>
  </si>
  <si>
    <t>Skellefte</t>
  </si>
  <si>
    <t>KRETS</t>
  </si>
  <si>
    <t>Start, datum</t>
  </si>
  <si>
    <t>Mål, datum</t>
  </si>
  <si>
    <t>Måldag</t>
  </si>
  <si>
    <t>Seglingsår</t>
  </si>
  <si>
    <t>20xx</t>
  </si>
  <si>
    <t>D-kontr</t>
  </si>
  <si>
    <t>P-kontr</t>
  </si>
  <si>
    <t>Väster Mälaren</t>
  </si>
  <si>
    <t>Västkust</t>
  </si>
  <si>
    <t>Pkontr</t>
  </si>
  <si>
    <t>(bro-tillägg)</t>
  </si>
  <si>
    <t>BroPkt1</t>
  </si>
  <si>
    <t>BroPkt2</t>
  </si>
  <si>
    <t>TidsFlagga</t>
  </si>
  <si>
    <t>Handändrad 2 maj 2010 pga ändrade distanser.</t>
  </si>
  <si>
    <t>Ändringar endast i Mälaren (1001..1080)</t>
  </si>
  <si>
    <t>Excel-Loggbok 2010</t>
  </si>
  <si>
    <t>FrånPunkt</t>
  </si>
  <si>
    <t>TillPunkt</t>
  </si>
  <si>
    <t>Lagt in nya databasen…</t>
  </si>
  <si>
    <t>tid</t>
  </si>
  <si>
    <t>korr tid</t>
  </si>
  <si>
    <t>Tidpunkt</t>
  </si>
  <si>
    <t>period</t>
  </si>
  <si>
    <t>mintid</t>
  </si>
  <si>
    <r>
      <t xml:space="preserve">Du kan sända in loggboken via mail till 24-timmars kommittén. Använd e-post-adressen  </t>
    </r>
    <r>
      <rPr>
        <b/>
        <sz val="10"/>
        <rFont val="Arial"/>
        <family val="2"/>
      </rPr>
      <t>arne@ljungdahl.pp.se</t>
    </r>
    <r>
      <rPr>
        <sz val="10"/>
        <rFont val="Arial"/>
        <family val="2"/>
      </rPr>
      <t xml:space="preserve"> och bifoga denna Excel-fil som den är med alla uppgifter ifyllda. </t>
    </r>
  </si>
  <si>
    <t>Manuellt uppdaterat Mälarpunkterna</t>
  </si>
  <si>
    <t>Reviderad 24 jan 2014  /Lj</t>
  </si>
  <si>
    <t>(ver. 2014)</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</si>
</sst>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mmm/yyyy"/>
    <numFmt numFmtId="165" formatCode="0.0"/>
    <numFmt numFmtId="166" formatCode="yyyy/mm/dd\ hh\.mm"/>
    <numFmt numFmtId="167" formatCode="&quot;Ja&quot;;&quot;Ja&quot;;&quot;Nej&quot;"/>
    <numFmt numFmtId="168" formatCode="&quot;Sant&quot;;&quot;Sant&quot;;&quot;Falskt&quot;"/>
    <numFmt numFmtId="169" formatCode="&quot;På&quot;;&quot;På&quot;;&quot;Av&quot;"/>
    <numFmt numFmtId="170" formatCode="0.0000"/>
    <numFmt numFmtId="171" formatCode="0.0000000000"/>
    <numFmt numFmtId="172" formatCode="#,##0.0"/>
    <numFmt numFmtId="173" formatCode="0.000000"/>
    <numFmt numFmtId="174" formatCode="0.000"/>
    <numFmt numFmtId="175" formatCode="0.00000"/>
    <numFmt numFmtId="176" formatCode="0.0000000"/>
    <numFmt numFmtId="177" formatCode="0.00000000"/>
    <numFmt numFmtId="178" formatCode="0.000000000"/>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000\ 00"/>
  </numFmts>
  <fonts count="37">
    <font>
      <sz val="10"/>
      <name val="Arial"/>
      <family val="0"/>
    </font>
    <font>
      <u val="single"/>
      <sz val="10"/>
      <color indexed="12"/>
      <name val="Arial"/>
      <family val="0"/>
    </font>
    <font>
      <u val="single"/>
      <sz val="10"/>
      <color indexed="36"/>
      <name val="Arial"/>
      <family val="0"/>
    </font>
    <font>
      <i/>
      <sz val="8"/>
      <name val="Arial"/>
      <family val="2"/>
    </font>
    <font>
      <i/>
      <sz val="10"/>
      <name val="Arial"/>
      <family val="2"/>
    </font>
    <font>
      <sz val="10"/>
      <color indexed="8"/>
      <name val="MS Sans Serif"/>
      <family val="0"/>
    </font>
    <font>
      <sz val="10"/>
      <color indexed="8"/>
      <name val="Arial"/>
      <family val="0"/>
    </font>
    <font>
      <sz val="8"/>
      <name val="Arial"/>
      <family val="2"/>
    </font>
    <font>
      <b/>
      <sz val="10"/>
      <name val="Arial"/>
      <family val="2"/>
    </font>
    <font>
      <b/>
      <sz val="8"/>
      <name val="Arial"/>
      <family val="2"/>
    </font>
    <font>
      <b/>
      <sz val="16"/>
      <color indexed="9"/>
      <name val="Arial"/>
      <family val="2"/>
    </font>
    <font>
      <b/>
      <sz val="8"/>
      <color indexed="9"/>
      <name val="Arial"/>
      <family val="2"/>
    </font>
    <font>
      <b/>
      <sz val="10"/>
      <color indexed="9"/>
      <name val="Arial"/>
      <family val="2"/>
    </font>
    <font>
      <i/>
      <sz val="6"/>
      <name val="Arial"/>
      <family val="2"/>
    </font>
    <font>
      <sz val="10"/>
      <color indexed="55"/>
      <name val="Arial"/>
      <family val="2"/>
    </font>
    <font>
      <sz val="6"/>
      <color indexed="55"/>
      <name val="Arial"/>
      <family val="2"/>
    </font>
    <font>
      <sz val="6"/>
      <name val="Arial"/>
      <family val="2"/>
    </font>
    <font>
      <sz val="8"/>
      <color indexed="9"/>
      <name val="Arial"/>
      <family val="2"/>
    </font>
    <font>
      <b/>
      <sz val="10"/>
      <color indexed="55"/>
      <name val="Arial"/>
      <family val="2"/>
    </font>
    <font>
      <b/>
      <i/>
      <sz val="10"/>
      <name val="Arial"/>
      <family val="2"/>
    </font>
    <font>
      <b/>
      <sz val="8"/>
      <name val="Tahoma"/>
      <family val="0"/>
    </font>
    <font>
      <sz val="8"/>
      <name val="Tahoma"/>
      <family val="0"/>
    </font>
    <font>
      <b/>
      <sz val="18"/>
      <name val="Arial"/>
      <family val="2"/>
    </font>
    <font>
      <b/>
      <sz val="14"/>
      <name val="Arial"/>
      <family val="2"/>
    </font>
    <font>
      <sz val="7"/>
      <name val="Arial"/>
      <family val="2"/>
    </font>
    <font>
      <sz val="10"/>
      <color indexed="9"/>
      <name val="Arial"/>
      <family val="2"/>
    </font>
    <font>
      <b/>
      <sz val="7"/>
      <name val="Arial"/>
      <family val="2"/>
    </font>
    <font>
      <sz val="5"/>
      <name val="Arial"/>
      <family val="2"/>
    </font>
    <font>
      <b/>
      <sz val="20"/>
      <name val="Arial"/>
      <family val="2"/>
    </font>
    <font>
      <b/>
      <sz val="10"/>
      <color indexed="13"/>
      <name val="Arial"/>
      <family val="2"/>
    </font>
    <font>
      <sz val="8"/>
      <color indexed="8"/>
      <name val="Arial"/>
      <family val="2"/>
    </font>
    <font>
      <sz val="6"/>
      <color indexed="54"/>
      <name val="Arial"/>
      <family val="2"/>
    </font>
    <font>
      <b/>
      <sz val="18"/>
      <color indexed="9"/>
      <name val="Arial"/>
      <family val="2"/>
    </font>
    <font>
      <sz val="8"/>
      <color indexed="10"/>
      <name val="Tahoma"/>
      <family val="2"/>
    </font>
    <font>
      <b/>
      <sz val="8"/>
      <color indexed="10"/>
      <name val="Tahoma"/>
      <family val="2"/>
    </font>
    <font>
      <u val="single"/>
      <sz val="8"/>
      <color indexed="10"/>
      <name val="Tahoma"/>
      <family val="2"/>
    </font>
    <font>
      <b/>
      <sz val="8"/>
      <name val="Felix Titling"/>
      <family val="5"/>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27"/>
        <bgColor indexed="64"/>
      </patternFill>
    </fill>
    <fill>
      <patternFill patternType="solid">
        <fgColor indexed="1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s>
  <borders count="48">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medium"/>
      <right style="medium"/>
      <top style="medium"/>
      <bottom style="thin"/>
    </border>
    <border>
      <left>
        <color indexed="63"/>
      </left>
      <right style="thin"/>
      <top style="thin"/>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style="double"/>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xf numFmtId="43" fontId="0" fillId="0" borderId="0" applyFont="0" applyFill="0" applyBorder="0" applyAlignment="0" applyProtection="0"/>
    <xf numFmtId="180" fontId="6"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82" fontId="6" fillId="0" borderId="0" applyFont="0" applyFill="0" applyBorder="0" applyAlignment="0" applyProtection="0"/>
    <xf numFmtId="42" fontId="0" fillId="0" borderId="0" applyFont="0" applyFill="0" applyBorder="0" applyAlignment="0" applyProtection="0"/>
  </cellStyleXfs>
  <cellXfs count="302">
    <xf numFmtId="0" fontId="0" fillId="0" borderId="0" xfId="0" applyAlignment="1">
      <alignment/>
    </xf>
    <xf numFmtId="0" fontId="3" fillId="0" borderId="0" xfId="0" applyFont="1" applyAlignment="1">
      <alignment/>
    </xf>
    <xf numFmtId="0" fontId="7" fillId="2" borderId="0" xfId="0" applyFont="1" applyFill="1" applyAlignment="1">
      <alignment horizontal="left"/>
    </xf>
    <xf numFmtId="0" fontId="0" fillId="2" borderId="0" xfId="0" applyFill="1" applyAlignment="1">
      <alignment/>
    </xf>
    <xf numFmtId="0" fontId="7" fillId="2" borderId="0" xfId="0" applyFont="1" applyFill="1" applyAlignment="1">
      <alignment horizontal="right"/>
    </xf>
    <xf numFmtId="0" fontId="8" fillId="2" borderId="0" xfId="0" applyFont="1" applyFill="1" applyAlignment="1">
      <alignment horizontal="left"/>
    </xf>
    <xf numFmtId="0" fontId="0" fillId="2" borderId="0" xfId="0" applyFont="1" applyFill="1" applyAlignment="1">
      <alignment horizontal="center"/>
    </xf>
    <xf numFmtId="0" fontId="0" fillId="2" borderId="0" xfId="0" applyFont="1" applyFill="1" applyAlignment="1" applyProtection="1">
      <alignment horizontal="center"/>
      <protection/>
    </xf>
    <xf numFmtId="0" fontId="10" fillId="3" borderId="0" xfId="0" applyFont="1" applyFill="1" applyAlignment="1">
      <alignment horizontal="center"/>
    </xf>
    <xf numFmtId="0" fontId="0" fillId="3" borderId="0" xfId="0" applyFill="1" applyAlignment="1">
      <alignment/>
    </xf>
    <xf numFmtId="0" fontId="0" fillId="2" borderId="0" xfId="0" applyFill="1" applyAlignment="1">
      <alignment/>
    </xf>
    <xf numFmtId="0" fontId="3" fillId="4" borderId="0" xfId="0" applyFont="1" applyFill="1" applyBorder="1" applyAlignment="1">
      <alignment horizontal="center" vertical="top"/>
    </xf>
    <xf numFmtId="0" fontId="3" fillId="2" borderId="0" xfId="0" applyFont="1" applyFill="1" applyAlignment="1">
      <alignment horizontal="center" vertical="top"/>
    </xf>
    <xf numFmtId="0" fontId="11" fillId="3" borderId="0" xfId="0" applyFont="1" applyFill="1" applyAlignment="1">
      <alignment horizontal="center"/>
    </xf>
    <xf numFmtId="0" fontId="0" fillId="3" borderId="1" xfId="0" applyFill="1" applyBorder="1" applyAlignment="1">
      <alignment/>
    </xf>
    <xf numFmtId="0" fontId="11" fillId="3" borderId="0" xfId="0" applyFont="1" applyFill="1" applyAlignment="1">
      <alignment/>
    </xf>
    <xf numFmtId="0" fontId="12" fillId="3" borderId="0" xfId="0" applyFont="1" applyFill="1" applyAlignment="1">
      <alignment horizontal="center"/>
    </xf>
    <xf numFmtId="0" fontId="13" fillId="0" borderId="0" xfId="0" applyFont="1" applyFill="1" applyAlignment="1">
      <alignment horizontal="center"/>
    </xf>
    <xf numFmtId="172" fontId="13" fillId="0" borderId="0" xfId="0" applyNumberFormat="1" applyFont="1" applyFill="1" applyAlignment="1">
      <alignment horizontal="center"/>
    </xf>
    <xf numFmtId="172" fontId="12" fillId="3" borderId="0" xfId="0" applyNumberFormat="1" applyFont="1" applyFill="1" applyAlignment="1">
      <alignment horizontal="center"/>
    </xf>
    <xf numFmtId="0" fontId="12" fillId="3" borderId="0" xfId="0" applyFont="1" applyFill="1" applyAlignment="1">
      <alignment/>
    </xf>
    <xf numFmtId="0" fontId="7" fillId="0" borderId="0" xfId="0" applyFont="1" applyAlignment="1">
      <alignment horizontal="center"/>
    </xf>
    <xf numFmtId="0" fontId="7" fillId="0" borderId="0" xfId="0" applyFont="1" applyAlignment="1">
      <alignment/>
    </xf>
    <xf numFmtId="0" fontId="0" fillId="0" borderId="0" xfId="0" applyAlignment="1">
      <alignment horizontal="center"/>
    </xf>
    <xf numFmtId="0" fontId="14" fillId="0" borderId="0" xfId="0" applyFont="1" applyAlignment="1">
      <alignment horizontal="center"/>
    </xf>
    <xf numFmtId="172" fontId="14" fillId="0" borderId="0" xfId="0" applyNumberFormat="1" applyFont="1" applyAlignment="1">
      <alignment horizontal="center"/>
    </xf>
    <xf numFmtId="172" fontId="0" fillId="0" borderId="0" xfId="0" applyNumberFormat="1" applyAlignment="1">
      <alignment horizontal="right"/>
    </xf>
    <xf numFmtId="172" fontId="0" fillId="0" borderId="0" xfId="0" applyNumberFormat="1" applyAlignment="1">
      <alignment horizontal="center"/>
    </xf>
    <xf numFmtId="0" fontId="0" fillId="2" borderId="2" xfId="0" applyFill="1" applyBorder="1" applyAlignment="1">
      <alignment/>
    </xf>
    <xf numFmtId="0" fontId="0" fillId="4" borderId="0" xfId="0" applyFill="1" applyBorder="1" applyAlignment="1">
      <alignment/>
    </xf>
    <xf numFmtId="14" fontId="0" fillId="2" borderId="0" xfId="0" applyNumberFormat="1" applyFill="1" applyAlignment="1">
      <alignment/>
    </xf>
    <xf numFmtId="0" fontId="7" fillId="0" borderId="3" xfId="0" applyFont="1" applyBorder="1" applyAlignment="1" applyProtection="1">
      <alignment horizontal="center" vertical="top"/>
      <protection/>
    </xf>
    <xf numFmtId="0" fontId="7" fillId="0" borderId="2" xfId="0" applyFont="1" applyFill="1" applyBorder="1" applyAlignment="1" applyProtection="1">
      <alignment vertical="top" wrapText="1"/>
      <protection/>
    </xf>
    <xf numFmtId="1" fontId="0" fillId="5" borderId="4" xfId="0" applyNumberFormat="1" applyFill="1" applyBorder="1" applyAlignment="1" applyProtection="1">
      <alignment horizontal="center" vertical="top"/>
      <protection locked="0"/>
    </xf>
    <xf numFmtId="0" fontId="15" fillId="0" borderId="5" xfId="0" applyFont="1" applyBorder="1" applyAlignment="1" applyProtection="1">
      <alignment horizontal="center" vertical="center"/>
      <protection/>
    </xf>
    <xf numFmtId="172" fontId="15" fillId="0" borderId="3" xfId="0" applyNumberFormat="1" applyFont="1" applyBorder="1" applyAlignment="1" applyProtection="1">
      <alignment horizontal="center" vertical="center"/>
      <protection/>
    </xf>
    <xf numFmtId="172" fontId="0" fillId="0" borderId="2" xfId="0" applyNumberFormat="1" applyBorder="1" applyAlignment="1" applyProtection="1">
      <alignment horizontal="right" vertical="top"/>
      <protection/>
    </xf>
    <xf numFmtId="172" fontId="0" fillId="0" borderId="6" xfId="0" applyNumberFormat="1" applyBorder="1" applyAlignment="1" applyProtection="1">
      <alignment horizontal="center" vertical="top"/>
      <protection/>
    </xf>
    <xf numFmtId="22" fontId="15" fillId="0" borderId="3" xfId="0" applyNumberFormat="1" applyFont="1" applyBorder="1" applyAlignment="1" applyProtection="1">
      <alignment horizontal="center" vertical="center"/>
      <protection/>
    </xf>
    <xf numFmtId="0" fontId="16" fillId="4" borderId="0" xfId="0" applyNumberFormat="1" applyFont="1" applyFill="1" applyBorder="1" applyAlignment="1" applyProtection="1">
      <alignment horizontal="center"/>
      <protection/>
    </xf>
    <xf numFmtId="0" fontId="16" fillId="2" borderId="0" xfId="0" applyFont="1" applyFill="1" applyAlignment="1">
      <alignment/>
    </xf>
    <xf numFmtId="0" fontId="16" fillId="2" borderId="0" xfId="0" applyFont="1" applyFill="1" applyAlignment="1">
      <alignment horizontal="center"/>
    </xf>
    <xf numFmtId="1" fontId="0" fillId="5" borderId="7" xfId="0" applyNumberFormat="1" applyFill="1" applyBorder="1" applyAlignment="1" applyProtection="1">
      <alignment horizontal="center" vertical="top"/>
      <protection locked="0"/>
    </xf>
    <xf numFmtId="1" fontId="0" fillId="5" borderId="7" xfId="0" applyNumberFormat="1" applyFont="1" applyFill="1" applyBorder="1" applyAlignment="1" applyProtection="1">
      <alignment horizontal="center" vertical="top"/>
      <protection locked="0"/>
    </xf>
    <xf numFmtId="0" fontId="0" fillId="2" borderId="0" xfId="0" applyFill="1" applyAlignment="1" applyProtection="1">
      <alignment/>
      <protection/>
    </xf>
    <xf numFmtId="0" fontId="17" fillId="0" borderId="3" xfId="0" applyFont="1" applyBorder="1" applyAlignment="1" applyProtection="1">
      <alignment horizontal="center" vertical="top"/>
      <protection/>
    </xf>
    <xf numFmtId="0" fontId="7" fillId="2" borderId="1" xfId="0" applyFont="1" applyFill="1" applyBorder="1" applyAlignment="1" applyProtection="1">
      <alignment/>
      <protection/>
    </xf>
    <xf numFmtId="0" fontId="0" fillId="2" borderId="8" xfId="0" applyFill="1" applyBorder="1" applyAlignment="1" applyProtection="1">
      <alignment horizontal="center"/>
      <protection/>
    </xf>
    <xf numFmtId="0" fontId="0" fillId="2" borderId="1" xfId="0" applyFill="1" applyBorder="1" applyAlignment="1" applyProtection="1">
      <alignment horizontal="center"/>
      <protection/>
    </xf>
    <xf numFmtId="0" fontId="14" fillId="2" borderId="1" xfId="0" applyFont="1" applyFill="1" applyBorder="1" applyAlignment="1" applyProtection="1">
      <alignment horizontal="center"/>
      <protection/>
    </xf>
    <xf numFmtId="172" fontId="14" fillId="2" borderId="1" xfId="0" applyNumberFormat="1" applyFont="1" applyFill="1" applyBorder="1" applyAlignment="1" applyProtection="1">
      <alignment horizontal="center"/>
      <protection/>
    </xf>
    <xf numFmtId="172" fontId="0" fillId="2" borderId="8" xfId="0" applyNumberFormat="1" applyFill="1" applyBorder="1" applyAlignment="1" applyProtection="1">
      <alignment horizontal="right"/>
      <protection/>
    </xf>
    <xf numFmtId="172" fontId="0" fillId="2" borderId="8" xfId="0" applyNumberFormat="1" applyFill="1" applyBorder="1" applyAlignment="1" applyProtection="1">
      <alignment horizontal="center"/>
      <protection/>
    </xf>
    <xf numFmtId="0" fontId="0" fillId="2" borderId="1" xfId="0" applyFill="1" applyBorder="1" applyAlignment="1" applyProtection="1">
      <alignment/>
      <protection/>
    </xf>
    <xf numFmtId="0" fontId="9" fillId="2" borderId="0" xfId="0" applyFont="1" applyFill="1" applyAlignment="1" applyProtection="1">
      <alignment horizontal="center"/>
      <protection/>
    </xf>
    <xf numFmtId="0" fontId="9" fillId="2" borderId="0" xfId="0" applyFont="1" applyFill="1" applyAlignment="1" applyProtection="1">
      <alignment/>
      <protection/>
    </xf>
    <xf numFmtId="170" fontId="8" fillId="2" borderId="0" xfId="0" applyNumberFormat="1" applyFont="1" applyFill="1" applyAlignment="1" applyProtection="1">
      <alignment horizontal="center"/>
      <protection/>
    </xf>
    <xf numFmtId="0" fontId="18" fillId="2" borderId="0" xfId="0" applyFont="1" applyFill="1" applyAlignment="1" applyProtection="1">
      <alignment horizontal="center"/>
      <protection/>
    </xf>
    <xf numFmtId="172" fontId="18" fillId="2" borderId="0" xfId="0" applyNumberFormat="1" applyFont="1" applyFill="1" applyAlignment="1" applyProtection="1">
      <alignment horizontal="center"/>
      <protection/>
    </xf>
    <xf numFmtId="172" fontId="8" fillId="2" borderId="0" xfId="0" applyNumberFormat="1" applyFont="1" applyFill="1" applyAlignment="1" applyProtection="1">
      <alignment horizontal="right"/>
      <protection/>
    </xf>
    <xf numFmtId="0" fontId="8" fillId="2" borderId="0" xfId="0" applyFont="1" applyFill="1" applyAlignment="1" applyProtection="1">
      <alignment horizontal="center"/>
      <protection/>
    </xf>
    <xf numFmtId="172" fontId="8" fillId="2" borderId="0" xfId="0" applyNumberFormat="1" applyFont="1" applyFill="1" applyAlignment="1" applyProtection="1">
      <alignment horizontal="center"/>
      <protection/>
    </xf>
    <xf numFmtId="0" fontId="8" fillId="2" borderId="0" xfId="0" applyFont="1" applyFill="1" applyAlignment="1" applyProtection="1">
      <alignment/>
      <protection/>
    </xf>
    <xf numFmtId="0" fontId="0" fillId="4" borderId="0" xfId="0" applyFill="1" applyBorder="1" applyAlignment="1" applyProtection="1">
      <alignment/>
      <protection/>
    </xf>
    <xf numFmtId="0" fontId="0" fillId="4" borderId="0" xfId="0" applyNumberFormat="1" applyFill="1" applyAlignment="1" applyProtection="1">
      <alignment/>
      <protection/>
    </xf>
    <xf numFmtId="0" fontId="8" fillId="2" borderId="0" xfId="0" applyFont="1" applyFill="1" applyAlignment="1" applyProtection="1">
      <alignment horizontal="center" vertical="center"/>
      <protection/>
    </xf>
    <xf numFmtId="0" fontId="8" fillId="2" borderId="0" xfId="0" applyFont="1" applyFill="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0" xfId="0" applyFill="1" applyBorder="1" applyAlignment="1">
      <alignment/>
    </xf>
    <xf numFmtId="0" fontId="0" fillId="2" borderId="13" xfId="0" applyFill="1" applyBorder="1" applyAlignment="1">
      <alignment/>
    </xf>
    <xf numFmtId="0" fontId="8" fillId="2" borderId="14" xfId="0" applyFont="1" applyFill="1" applyBorder="1" applyAlignment="1">
      <alignment/>
    </xf>
    <xf numFmtId="0" fontId="0" fillId="2" borderId="14" xfId="0" applyFill="1" applyBorder="1" applyAlignment="1">
      <alignment/>
    </xf>
    <xf numFmtId="0" fontId="24" fillId="2" borderId="0" xfId="0" applyFont="1" applyFill="1" applyBorder="1" applyAlignment="1">
      <alignment/>
    </xf>
    <xf numFmtId="0" fontId="3" fillId="4" borderId="0" xfId="0" applyFont="1" applyFill="1" applyBorder="1" applyAlignment="1" applyProtection="1">
      <alignment horizontal="center"/>
      <protection locked="0"/>
    </xf>
    <xf numFmtId="0" fontId="24" fillId="2" borderId="0" xfId="0" applyFont="1" applyFill="1" applyBorder="1" applyAlignment="1">
      <alignment/>
    </xf>
    <xf numFmtId="0" fontId="3" fillId="4" borderId="0" xfId="0" applyFont="1" applyFill="1" applyBorder="1" applyAlignment="1" applyProtection="1">
      <alignment horizontal="left"/>
      <protection locked="0"/>
    </xf>
    <xf numFmtId="0" fontId="0" fillId="4" borderId="0" xfId="0" applyFill="1" applyBorder="1" applyAlignment="1" applyProtection="1">
      <alignment/>
      <protection locked="0"/>
    </xf>
    <xf numFmtId="0" fontId="8" fillId="4" borderId="0" xfId="0" applyFont="1" applyFill="1" applyBorder="1" applyAlignment="1">
      <alignment horizontal="left" vertical="top"/>
    </xf>
    <xf numFmtId="0" fontId="24" fillId="4" borderId="0" xfId="0" applyFont="1" applyFill="1" applyBorder="1" applyAlignment="1" applyProtection="1">
      <alignment/>
      <protection locked="0"/>
    </xf>
    <xf numFmtId="0" fontId="25" fillId="4" borderId="0" xfId="0" applyFont="1" applyFill="1" applyBorder="1" applyAlignment="1" applyProtection="1">
      <alignment/>
      <protection locked="0"/>
    </xf>
    <xf numFmtId="0" fontId="0" fillId="2" borderId="0" xfId="0" applyFont="1" applyFill="1" applyBorder="1" applyAlignment="1">
      <alignment horizontal="left"/>
    </xf>
    <xf numFmtId="0" fontId="8" fillId="2" borderId="0" xfId="0" applyFont="1" applyFill="1" applyBorder="1" applyAlignment="1">
      <alignment/>
    </xf>
    <xf numFmtId="0" fontId="8" fillId="2" borderId="0" xfId="0" applyFont="1" applyFill="1" applyAlignment="1">
      <alignment horizontal="center"/>
    </xf>
    <xf numFmtId="0" fontId="7" fillId="2" borderId="0" xfId="0" applyFont="1" applyFill="1" applyAlignment="1">
      <alignment/>
    </xf>
    <xf numFmtId="0" fontId="9" fillId="2" borderId="0" xfId="0" applyFont="1" applyFill="1" applyAlignment="1">
      <alignment/>
    </xf>
    <xf numFmtId="0" fontId="0" fillId="2" borderId="15" xfId="0" applyFill="1" applyBorder="1" applyAlignment="1">
      <alignment/>
    </xf>
    <xf numFmtId="0" fontId="0" fillId="2" borderId="1" xfId="0" applyFill="1" applyBorder="1" applyAlignment="1">
      <alignment/>
    </xf>
    <xf numFmtId="0" fontId="0" fillId="2" borderId="16" xfId="0" applyFill="1" applyBorder="1" applyAlignment="1">
      <alignment/>
    </xf>
    <xf numFmtId="0" fontId="24" fillId="2" borderId="0" xfId="0" applyFont="1" applyFill="1" applyAlignment="1">
      <alignment/>
    </xf>
    <xf numFmtId="0" fontId="0" fillId="5" borderId="0" xfId="0" applyFill="1" applyBorder="1" applyAlignment="1">
      <alignment/>
    </xf>
    <xf numFmtId="0" fontId="24" fillId="5" borderId="0" xfId="0" applyFont="1" applyFill="1" applyBorder="1" applyAlignment="1">
      <alignment/>
    </xf>
    <xf numFmtId="3" fontId="0" fillId="2" borderId="2" xfId="0" applyNumberFormat="1" applyFont="1" applyFill="1" applyBorder="1" applyAlignment="1">
      <alignment horizontal="right"/>
    </xf>
    <xf numFmtId="0" fontId="7" fillId="2" borderId="6" xfId="0" applyFont="1" applyFill="1" applyBorder="1" applyAlignment="1">
      <alignment/>
    </xf>
    <xf numFmtId="1" fontId="0" fillId="2" borderId="6" xfId="0" applyNumberFormat="1" applyFont="1" applyFill="1" applyBorder="1" applyAlignment="1">
      <alignment horizontal="right"/>
    </xf>
    <xf numFmtId="0" fontId="7" fillId="2" borderId="5" xfId="0" applyFont="1" applyFill="1" applyBorder="1" applyAlignment="1">
      <alignment/>
    </xf>
    <xf numFmtId="0" fontId="7" fillId="2" borderId="17" xfId="0" applyFont="1" applyFill="1" applyBorder="1" applyAlignment="1">
      <alignment/>
    </xf>
    <xf numFmtId="0" fontId="0" fillId="2" borderId="6" xfId="0" applyFont="1" applyFill="1" applyBorder="1" applyAlignment="1">
      <alignment horizontal="right"/>
    </xf>
    <xf numFmtId="0" fontId="0" fillId="2" borderId="1" xfId="0" applyFont="1" applyFill="1" applyBorder="1" applyAlignment="1">
      <alignment/>
    </xf>
    <xf numFmtId="0" fontId="7" fillId="2" borderId="1" xfId="0" applyFont="1" applyFill="1" applyBorder="1" applyAlignment="1">
      <alignment/>
    </xf>
    <xf numFmtId="0" fontId="24" fillId="2" borderId="1" xfId="0" applyFont="1" applyFill="1" applyBorder="1" applyAlignment="1">
      <alignment/>
    </xf>
    <xf numFmtId="0" fontId="7" fillId="2" borderId="18" xfId="0" applyFont="1" applyFill="1" applyBorder="1" applyAlignment="1">
      <alignment/>
    </xf>
    <xf numFmtId="0" fontId="26" fillId="2" borderId="0" xfId="0" applyFont="1" applyFill="1" applyBorder="1" applyAlignment="1">
      <alignment/>
    </xf>
    <xf numFmtId="3" fontId="8" fillId="2" borderId="19" xfId="0" applyNumberFormat="1" applyFont="1" applyFill="1" applyBorder="1" applyAlignment="1">
      <alignment horizontal="right"/>
    </xf>
    <xf numFmtId="0" fontId="9" fillId="2" borderId="14" xfId="0" applyFont="1" applyFill="1" applyBorder="1" applyAlignment="1">
      <alignment/>
    </xf>
    <xf numFmtId="1" fontId="8" fillId="2" borderId="14" xfId="0" applyNumberFormat="1" applyFont="1" applyFill="1" applyBorder="1" applyAlignment="1">
      <alignment horizontal="right"/>
    </xf>
    <xf numFmtId="0" fontId="9" fillId="2" borderId="20" xfId="0" applyFont="1" applyFill="1" applyBorder="1" applyAlignment="1">
      <alignment/>
    </xf>
    <xf numFmtId="0" fontId="11" fillId="3"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xf>
    <xf numFmtId="0" fontId="9" fillId="2" borderId="0" xfId="0" applyFont="1" applyFill="1" applyBorder="1" applyAlignment="1">
      <alignment vertical="center"/>
    </xf>
    <xf numFmtId="0" fontId="24" fillId="2" borderId="0" xfId="0" applyFont="1" applyFill="1" applyBorder="1" applyAlignment="1">
      <alignment horizontal="center"/>
    </xf>
    <xf numFmtId="0" fontId="24" fillId="2" borderId="0" xfId="0" applyFont="1" applyFill="1" applyBorder="1" applyAlignment="1">
      <alignment horizontal="right"/>
    </xf>
    <xf numFmtId="0" fontId="0" fillId="4" borderId="0" xfId="0" applyFill="1" applyAlignment="1">
      <alignment/>
    </xf>
    <xf numFmtId="0" fontId="0" fillId="4" borderId="21" xfId="0" applyFill="1" applyBorder="1" applyAlignment="1">
      <alignment/>
    </xf>
    <xf numFmtId="0" fontId="28" fillId="4" borderId="0" xfId="0" applyFont="1" applyFill="1" applyAlignment="1">
      <alignment/>
    </xf>
    <xf numFmtId="0" fontId="8" fillId="4" borderId="0" xfId="0" applyFont="1" applyFill="1" applyAlignment="1">
      <alignment/>
    </xf>
    <xf numFmtId="0" fontId="8" fillId="0" borderId="0" xfId="0" applyFont="1" applyBorder="1" applyAlignment="1">
      <alignment/>
    </xf>
    <xf numFmtId="0" fontId="0" fillId="0" borderId="0" xfId="0" applyBorder="1" applyAlignment="1">
      <alignment/>
    </xf>
    <xf numFmtId="0" fontId="0" fillId="0" borderId="21" xfId="0" applyBorder="1" applyAlignment="1">
      <alignment/>
    </xf>
    <xf numFmtId="0" fontId="0" fillId="0" borderId="1" xfId="0" applyBorder="1" applyAlignment="1">
      <alignment/>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vertical="top" wrapText="1"/>
      <protection/>
    </xf>
    <xf numFmtId="49" fontId="3" fillId="0" borderId="0" xfId="0" applyNumberFormat="1" applyFont="1" applyFill="1" applyBorder="1" applyAlignment="1" applyProtection="1">
      <alignment horizontal="center" vertical="top"/>
      <protection locked="0"/>
    </xf>
    <xf numFmtId="1" fontId="0"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center" vertical="center"/>
      <protection/>
    </xf>
    <xf numFmtId="172" fontId="15" fillId="0" borderId="0" xfId="0" applyNumberFormat="1" applyFont="1" applyFill="1" applyBorder="1" applyAlignment="1" applyProtection="1">
      <alignment horizontal="center" vertical="center"/>
      <protection/>
    </xf>
    <xf numFmtId="172" fontId="0" fillId="0" borderId="0" xfId="0" applyNumberFormat="1" applyFill="1" applyBorder="1" applyAlignment="1" applyProtection="1">
      <alignment horizontal="right" vertical="top"/>
      <protection/>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wrapText="1"/>
      <protection locked="0"/>
    </xf>
    <xf numFmtId="172" fontId="0" fillId="0" borderId="0" xfId="0" applyNumberFormat="1" applyFill="1" applyBorder="1" applyAlignment="1" applyProtection="1">
      <alignment horizontal="center" vertical="top"/>
      <protection/>
    </xf>
    <xf numFmtId="0" fontId="4" fillId="0" borderId="0" xfId="0" applyFont="1" applyFill="1" applyBorder="1" applyAlignment="1" applyProtection="1">
      <alignment vertical="top" wrapText="1"/>
      <protection locked="0"/>
    </xf>
    <xf numFmtId="0" fontId="0" fillId="0" borderId="0" xfId="0" applyFill="1" applyBorder="1" applyAlignment="1">
      <alignment/>
    </xf>
    <xf numFmtId="22"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protection/>
    </xf>
    <xf numFmtId="0" fontId="16" fillId="0" borderId="0" xfId="0" applyFont="1" applyFill="1" applyBorder="1" applyAlignment="1">
      <alignment/>
    </xf>
    <xf numFmtId="0" fontId="16" fillId="0" borderId="0" xfId="0" applyFont="1" applyFill="1" applyBorder="1" applyAlignment="1">
      <alignment horizontal="center"/>
    </xf>
    <xf numFmtId="0" fontId="0" fillId="0" borderId="0" xfId="0" applyNumberFormat="1" applyFill="1"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8" fillId="0" borderId="1" xfId="0" applyFont="1" applyBorder="1" applyAlignment="1">
      <alignment/>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8" fillId="0" borderId="0" xfId="0" applyFont="1" applyAlignment="1">
      <alignment/>
    </xf>
    <xf numFmtId="0" fontId="0" fillId="0" borderId="0" xfId="0" applyFill="1" applyAlignment="1">
      <alignment horizontal="right"/>
    </xf>
    <xf numFmtId="0" fontId="0" fillId="0" borderId="0" xfId="0" applyFill="1" applyAlignment="1">
      <alignment horizontal="center"/>
    </xf>
    <xf numFmtId="0" fontId="16" fillId="0" borderId="0" xfId="0" applyFont="1" applyAlignment="1">
      <alignment horizontal="center"/>
    </xf>
    <xf numFmtId="0" fontId="0" fillId="0" borderId="0" xfId="0" applyFill="1" applyBorder="1" applyAlignment="1" applyProtection="1">
      <alignment horizontal="center"/>
      <protection locked="0"/>
    </xf>
    <xf numFmtId="0" fontId="16" fillId="0" borderId="0" xfId="0" applyFont="1" applyBorder="1" applyAlignment="1">
      <alignment horizontal="center" vertical="center"/>
    </xf>
    <xf numFmtId="0" fontId="0" fillId="4" borderId="0" xfId="0" applyFont="1" applyFill="1" applyAlignment="1">
      <alignment/>
    </xf>
    <xf numFmtId="0" fontId="8" fillId="4" borderId="0" xfId="0" applyFont="1" applyFill="1" applyAlignment="1">
      <alignment horizontal="center"/>
    </xf>
    <xf numFmtId="0" fontId="29" fillId="4" borderId="0" xfId="0" applyFont="1" applyFill="1" applyAlignment="1">
      <alignment/>
    </xf>
    <xf numFmtId="0" fontId="0" fillId="4" borderId="3" xfId="0" applyFill="1" applyBorder="1" applyAlignment="1">
      <alignment/>
    </xf>
    <xf numFmtId="0" fontId="0" fillId="4" borderId="3" xfId="0" applyFill="1" applyBorder="1" applyAlignment="1">
      <alignment horizontal="center"/>
    </xf>
    <xf numFmtId="2" fontId="0" fillId="4" borderId="3" xfId="0" applyNumberFormat="1" applyFill="1" applyBorder="1" applyAlignment="1">
      <alignment horizontal="center"/>
    </xf>
    <xf numFmtId="0" fontId="0" fillId="4" borderId="27" xfId="0" applyFill="1" applyBorder="1" applyAlignment="1">
      <alignment/>
    </xf>
    <xf numFmtId="0" fontId="0" fillId="4" borderId="27" xfId="0" applyFill="1" applyBorder="1" applyAlignment="1">
      <alignment horizontal="center"/>
    </xf>
    <xf numFmtId="2" fontId="0" fillId="4" borderId="27" xfId="0" applyNumberFormat="1" applyFill="1" applyBorder="1" applyAlignment="1">
      <alignment horizontal="center"/>
    </xf>
    <xf numFmtId="2" fontId="8" fillId="4" borderId="0" xfId="0" applyNumberFormat="1" applyFont="1" applyFill="1" applyAlignment="1">
      <alignment horizontal="center"/>
    </xf>
    <xf numFmtId="0" fontId="0" fillId="5" borderId="27" xfId="0" applyFill="1" applyBorder="1" applyAlignment="1" applyProtection="1">
      <alignment horizontal="center"/>
      <protection locked="0"/>
    </xf>
    <xf numFmtId="0" fontId="0" fillId="4" borderId="0" xfId="0" applyFill="1" applyAlignment="1">
      <alignment horizontal="center"/>
    </xf>
    <xf numFmtId="0" fontId="0" fillId="4" borderId="2" xfId="0" applyFill="1" applyBorder="1" applyAlignment="1">
      <alignment/>
    </xf>
    <xf numFmtId="0" fontId="8" fillId="4" borderId="5" xfId="0" applyFont="1" applyFill="1" applyBorder="1" applyAlignment="1">
      <alignment horizontal="center"/>
    </xf>
    <xf numFmtId="0" fontId="8" fillId="4" borderId="0" xfId="0" applyFont="1" applyFill="1" applyBorder="1" applyAlignment="1">
      <alignment horizontal="center"/>
    </xf>
    <xf numFmtId="0" fontId="7" fillId="4" borderId="0" xfId="0" applyFont="1" applyFill="1" applyAlignment="1">
      <alignment horizontal="center" vertical="center"/>
    </xf>
    <xf numFmtId="0" fontId="7" fillId="4" borderId="3" xfId="0" applyFont="1" applyFill="1" applyBorder="1" applyAlignment="1">
      <alignment horizontal="center" vertical="center"/>
    </xf>
    <xf numFmtId="165" fontId="7" fillId="4" borderId="3" xfId="0" applyNumberFormat="1" applyFont="1" applyFill="1" applyBorder="1" applyAlignment="1">
      <alignment horizontal="center" vertical="center"/>
    </xf>
    <xf numFmtId="172" fontId="30" fillId="4" borderId="3" xfId="0" applyNumberFormat="1" applyFont="1" applyFill="1" applyBorder="1" applyAlignment="1" applyProtection="1">
      <alignment horizontal="center" vertical="center"/>
      <protection/>
    </xf>
    <xf numFmtId="0" fontId="0" fillId="0" borderId="0" xfId="0" applyAlignment="1" quotePrefix="1">
      <alignment/>
    </xf>
    <xf numFmtId="0" fontId="6" fillId="0" borderId="0" xfId="17" applyFont="1" applyFill="1" applyBorder="1" applyAlignment="1">
      <alignment horizontal="left"/>
      <protection/>
    </xf>
    <xf numFmtId="0" fontId="6" fillId="0" borderId="0" xfId="17" applyFont="1" applyFill="1" applyBorder="1" applyAlignment="1">
      <alignment horizontal="center"/>
      <protection/>
    </xf>
    <xf numFmtId="0" fontId="6" fillId="0" borderId="28" xfId="17" applyFont="1" applyFill="1" applyBorder="1" applyAlignment="1">
      <alignment horizontal="left"/>
      <protection/>
    </xf>
    <xf numFmtId="0" fontId="6" fillId="0" borderId="28" xfId="17" applyFont="1" applyFill="1" applyBorder="1" applyAlignment="1">
      <alignment horizontal="right" wrapText="1"/>
      <protection/>
    </xf>
    <xf numFmtId="0" fontId="6" fillId="0" borderId="28" xfId="17" applyFont="1" applyFill="1" applyBorder="1" applyAlignment="1">
      <alignment horizontal="left" wrapText="1"/>
      <protection/>
    </xf>
    <xf numFmtId="0" fontId="6" fillId="0" borderId="29" xfId="17" applyFont="1" applyFill="1" applyBorder="1" applyAlignment="1">
      <alignment horizontal="left"/>
      <protection/>
    </xf>
    <xf numFmtId="0" fontId="6" fillId="0" borderId="29" xfId="17" applyFont="1" applyFill="1" applyBorder="1" applyAlignment="1">
      <alignment horizontal="right" wrapText="1"/>
      <protection/>
    </xf>
    <xf numFmtId="0" fontId="6" fillId="0" borderId="29" xfId="17" applyFont="1" applyFill="1" applyBorder="1" applyAlignment="1">
      <alignment horizontal="left" wrapText="1"/>
      <protection/>
    </xf>
    <xf numFmtId="0" fontId="0" fillId="0" borderId="0" xfId="0" applyAlignment="1">
      <alignment horizontal="left"/>
    </xf>
    <xf numFmtId="165" fontId="0" fillId="0" borderId="0" xfId="0" applyNumberFormat="1" applyAlignment="1">
      <alignment/>
    </xf>
    <xf numFmtId="0" fontId="3" fillId="6" borderId="1" xfId="0" applyFont="1" applyFill="1" applyBorder="1" applyAlignment="1">
      <alignment/>
    </xf>
    <xf numFmtId="0" fontId="3" fillId="7" borderId="1" xfId="0" applyFont="1" applyFill="1" applyBorder="1" applyAlignment="1">
      <alignment/>
    </xf>
    <xf numFmtId="0" fontId="3" fillId="0" borderId="1" xfId="0" applyFont="1" applyFill="1" applyBorder="1" applyAlignment="1">
      <alignment/>
    </xf>
    <xf numFmtId="1" fontId="30" fillId="4" borderId="3" xfId="0" applyNumberFormat="1" applyFont="1" applyFill="1" applyBorder="1" applyAlignment="1" applyProtection="1">
      <alignment horizontal="center" vertical="center"/>
      <protection/>
    </xf>
    <xf numFmtId="0" fontId="3" fillId="2" borderId="3" xfId="0" applyFont="1" applyFill="1" applyBorder="1" applyAlignment="1">
      <alignment/>
    </xf>
    <xf numFmtId="0" fontId="3" fillId="4" borderId="3" xfId="0" applyFont="1" applyFill="1" applyBorder="1" applyAlignment="1">
      <alignment horizontal="center"/>
    </xf>
    <xf numFmtId="0" fontId="3" fillId="2" borderId="3" xfId="0" applyFont="1" applyFill="1" applyBorder="1" applyAlignment="1">
      <alignment horizontal="center"/>
    </xf>
    <xf numFmtId="0" fontId="16" fillId="0" borderId="0" xfId="0" applyFont="1" applyAlignment="1" applyProtection="1">
      <alignment horizontal="center"/>
      <protection/>
    </xf>
    <xf numFmtId="0" fontId="0" fillId="2" borderId="0" xfId="0" applyFont="1" applyFill="1" applyAlignment="1" applyProtection="1">
      <alignment/>
      <protection/>
    </xf>
    <xf numFmtId="0" fontId="7" fillId="2" borderId="3" xfId="0" applyNumberFormat="1" applyFont="1" applyFill="1" applyBorder="1" applyAlignment="1">
      <alignment/>
    </xf>
    <xf numFmtId="0" fontId="7" fillId="2" borderId="3" xfId="0" applyFont="1" applyFill="1" applyBorder="1" applyAlignment="1">
      <alignment/>
    </xf>
    <xf numFmtId="0" fontId="7" fillId="0" borderId="0" xfId="0" applyFont="1" applyAlignment="1">
      <alignment horizontal="center" vertical="center"/>
    </xf>
    <xf numFmtId="1" fontId="7" fillId="0" borderId="0" xfId="0" applyNumberFormat="1" applyFont="1" applyAlignment="1">
      <alignment horizontal="center" vertical="center"/>
    </xf>
    <xf numFmtId="0" fontId="7" fillId="0" borderId="3" xfId="0" applyFont="1" applyBorder="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1" fontId="3" fillId="9" borderId="0" xfId="0" applyNumberFormat="1" applyFont="1" applyFill="1" applyAlignment="1">
      <alignment horizontal="center" vertical="center"/>
    </xf>
    <xf numFmtId="0" fontId="0" fillId="0" borderId="1" xfId="0" applyFill="1" applyBorder="1" applyAlignment="1">
      <alignment/>
    </xf>
    <xf numFmtId="0" fontId="19" fillId="2" borderId="0" xfId="0" applyFont="1" applyFill="1" applyAlignment="1">
      <alignment/>
    </xf>
    <xf numFmtId="0" fontId="9" fillId="2" borderId="0" xfId="0" applyFont="1" applyFill="1" applyBorder="1" applyAlignment="1">
      <alignment/>
    </xf>
    <xf numFmtId="171" fontId="0" fillId="10" borderId="0" xfId="0" applyNumberFormat="1" applyFont="1" applyFill="1" applyAlignment="1" applyProtection="1">
      <alignment horizontal="center"/>
      <protection/>
    </xf>
    <xf numFmtId="0" fontId="0" fillId="10" borderId="0" xfId="0" applyFont="1" applyFill="1" applyAlignment="1">
      <alignment/>
    </xf>
    <xf numFmtId="0" fontId="0" fillId="11" borderId="0" xfId="0" applyFill="1" applyBorder="1" applyAlignment="1">
      <alignment/>
    </xf>
    <xf numFmtId="0" fontId="0" fillId="11" borderId="0" xfId="0" applyFill="1" applyAlignment="1">
      <alignment/>
    </xf>
    <xf numFmtId="0" fontId="25" fillId="0" borderId="0" xfId="0" applyFont="1" applyFill="1" applyBorder="1" applyAlignment="1">
      <alignment/>
    </xf>
    <xf numFmtId="0" fontId="25" fillId="5" borderId="0" xfId="0" applyFont="1" applyFill="1" applyBorder="1" applyAlignment="1" applyProtection="1">
      <alignment/>
      <protection hidden="1" locked="0"/>
    </xf>
    <xf numFmtId="0" fontId="0" fillId="4" borderId="0" xfId="0" applyFill="1" applyAlignment="1">
      <alignment horizontal="right" vertical="center"/>
    </xf>
    <xf numFmtId="0" fontId="0" fillId="4" borderId="0" xfId="0" applyFill="1" applyAlignment="1">
      <alignment horizontal="center" vertical="center"/>
    </xf>
    <xf numFmtId="0" fontId="7" fillId="0" borderId="0" xfId="0" applyFont="1" applyAlignment="1" applyProtection="1">
      <alignment horizontal="center" vertical="center"/>
      <protection locked="0"/>
    </xf>
    <xf numFmtId="0" fontId="3" fillId="0" borderId="0" xfId="0" applyFont="1" applyAlignment="1">
      <alignment horizontal="center" vertical="center"/>
    </xf>
    <xf numFmtId="0" fontId="11" fillId="2" borderId="0" xfId="0" applyFont="1" applyFill="1" applyAlignment="1">
      <alignment/>
    </xf>
    <xf numFmtId="0" fontId="31" fillId="0" borderId="3" xfId="0" applyNumberFormat="1" applyFont="1" applyBorder="1" applyAlignment="1" applyProtection="1">
      <alignment horizontal="center" vertical="center"/>
      <protection/>
    </xf>
    <xf numFmtId="0" fontId="31" fillId="2" borderId="3" xfId="0" applyFont="1" applyFill="1" applyBorder="1" applyAlignment="1">
      <alignment horizontal="center"/>
    </xf>
    <xf numFmtId="165" fontId="8" fillId="0" borderId="0" xfId="0" applyNumberFormat="1" applyFont="1" applyAlignment="1">
      <alignment/>
    </xf>
    <xf numFmtId="15" fontId="0" fillId="0" borderId="0" xfId="0" applyNumberFormat="1" applyAlignment="1">
      <alignment/>
    </xf>
    <xf numFmtId="14" fontId="9" fillId="2" borderId="0" xfId="0" applyNumberFormat="1" applyFont="1" applyFill="1" applyAlignment="1">
      <alignment horizontal="left"/>
    </xf>
    <xf numFmtId="49" fontId="7" fillId="5" borderId="7" xfId="0" applyNumberFormat="1" applyFont="1" applyFill="1" applyBorder="1" applyAlignment="1" applyProtection="1">
      <alignment horizontal="center" vertical="top"/>
      <protection locked="0"/>
    </xf>
    <xf numFmtId="0" fontId="0" fillId="5" borderId="30" xfId="0" applyFont="1" applyFill="1" applyBorder="1" applyAlignment="1" applyProtection="1">
      <alignment vertical="top" wrapText="1"/>
      <protection locked="0"/>
    </xf>
    <xf numFmtId="0" fontId="0" fillId="5" borderId="31" xfId="0" applyFont="1" applyFill="1" applyBorder="1" applyAlignment="1" applyProtection="1">
      <alignment vertical="top" wrapText="1"/>
      <protection locked="0"/>
    </xf>
    <xf numFmtId="0" fontId="0" fillId="2" borderId="32" xfId="0" applyFill="1" applyBorder="1" applyAlignment="1" applyProtection="1">
      <alignment/>
      <protection/>
    </xf>
    <xf numFmtId="0" fontId="3" fillId="12" borderId="0" xfId="0" applyFont="1" applyFill="1" applyAlignment="1">
      <alignment/>
    </xf>
    <xf numFmtId="2" fontId="25" fillId="4" borderId="0" xfId="0" applyNumberFormat="1" applyFont="1" applyFill="1" applyAlignment="1">
      <alignment/>
    </xf>
    <xf numFmtId="0" fontId="0" fillId="5" borderId="33" xfId="0" applyFont="1" applyFill="1" applyBorder="1" applyAlignment="1" applyProtection="1" quotePrefix="1">
      <alignment horizontal="left" vertical="top" wrapText="1"/>
      <protection locked="0"/>
    </xf>
    <xf numFmtId="0" fontId="0" fillId="5" borderId="34" xfId="0" applyFont="1" applyFill="1" applyBorder="1" applyAlignment="1" applyProtection="1">
      <alignment horizontal="left" vertical="top" wrapText="1"/>
      <protection locked="0"/>
    </xf>
    <xf numFmtId="0" fontId="0" fillId="5" borderId="34" xfId="0" applyFont="1" applyFill="1" applyBorder="1" applyAlignment="1" applyProtection="1" quotePrefix="1">
      <alignment horizontal="left" vertical="top" wrapText="1"/>
      <protection locked="0"/>
    </xf>
    <xf numFmtId="0" fontId="0" fillId="5" borderId="34" xfId="0" applyFont="1" applyFill="1" applyBorder="1" applyAlignment="1" applyProtection="1">
      <alignment vertical="top" wrapText="1"/>
      <protection locked="0"/>
    </xf>
    <xf numFmtId="0" fontId="32" fillId="3" borderId="0" xfId="0" applyFont="1" applyFill="1" applyAlignment="1">
      <alignment horizontal="center"/>
    </xf>
    <xf numFmtId="49" fontId="36" fillId="5" borderId="30" xfId="0" applyNumberFormat="1" applyFont="1" applyFill="1" applyBorder="1" applyAlignment="1" applyProtection="1" quotePrefix="1">
      <alignment horizontal="center" vertical="top"/>
      <protection locked="0"/>
    </xf>
    <xf numFmtId="49" fontId="36" fillId="5" borderId="35" xfId="0" applyNumberFormat="1" applyFont="1" applyFill="1" applyBorder="1" applyAlignment="1" applyProtection="1" quotePrefix="1">
      <alignment horizontal="center" vertical="top"/>
      <protection locked="0"/>
    </xf>
    <xf numFmtId="49" fontId="36" fillId="5" borderId="31" xfId="0" applyNumberFormat="1" applyFont="1" applyFill="1" applyBorder="1" applyAlignment="1" applyProtection="1">
      <alignment horizontal="center" vertical="top"/>
      <protection locked="0"/>
    </xf>
    <xf numFmtId="49" fontId="36" fillId="5" borderId="3" xfId="0" applyNumberFormat="1" applyFont="1" applyFill="1" applyBorder="1" applyAlignment="1" applyProtection="1">
      <alignment horizontal="center" vertical="top"/>
      <protection locked="0"/>
    </xf>
    <xf numFmtId="49" fontId="36" fillId="5" borderId="31" xfId="0" applyNumberFormat="1" applyFont="1" applyFill="1" applyBorder="1" applyAlignment="1" applyProtection="1" quotePrefix="1">
      <alignment horizontal="center" vertical="top"/>
      <protection locked="0"/>
    </xf>
    <xf numFmtId="49" fontId="36" fillId="5" borderId="3" xfId="0" applyNumberFormat="1" applyFont="1" applyFill="1" applyBorder="1" applyAlignment="1" applyProtection="1" quotePrefix="1">
      <alignment horizontal="center" vertical="top"/>
      <protection locked="0"/>
    </xf>
    <xf numFmtId="0" fontId="0" fillId="5" borderId="36"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2" xfId="0" applyFont="1" applyFill="1" applyBorder="1" applyAlignment="1" applyProtection="1">
      <alignment vertical="top" wrapText="1"/>
      <protection locked="0"/>
    </xf>
    <xf numFmtId="0" fontId="0" fillId="2" borderId="0" xfId="0" applyFill="1" applyBorder="1" applyAlignment="1" applyProtection="1">
      <alignment horizontal="center"/>
      <protection/>
    </xf>
    <xf numFmtId="0" fontId="19" fillId="2" borderId="10" xfId="0" applyFont="1" applyFill="1" applyBorder="1" applyAlignment="1">
      <alignment horizontal="right"/>
    </xf>
    <xf numFmtId="172" fontId="0" fillId="2" borderId="37" xfId="0" applyNumberFormat="1" applyFill="1" applyBorder="1" applyAlignment="1">
      <alignment horizontal="right"/>
    </xf>
    <xf numFmtId="0" fontId="0" fillId="2" borderId="32" xfId="0" applyFill="1" applyBorder="1" applyAlignment="1">
      <alignment horizontal="right"/>
    </xf>
    <xf numFmtId="0" fontId="0" fillId="2" borderId="38" xfId="0" applyFill="1" applyBorder="1" applyAlignment="1">
      <alignment horizontal="right"/>
    </xf>
    <xf numFmtId="0" fontId="8" fillId="5" borderId="14" xfId="0" applyFont="1" applyFill="1" applyBorder="1" applyAlignment="1" applyProtection="1">
      <alignment horizontal="left"/>
      <protection locked="0"/>
    </xf>
    <xf numFmtId="0" fontId="22" fillId="2" borderId="0" xfId="0" applyFont="1" applyFill="1" applyBorder="1" applyAlignment="1">
      <alignment horizontal="center"/>
    </xf>
    <xf numFmtId="0" fontId="22" fillId="2" borderId="10" xfId="0" applyFont="1" applyFill="1" applyBorder="1" applyAlignment="1">
      <alignment horizontal="center"/>
    </xf>
    <xf numFmtId="0" fontId="0" fillId="2" borderId="0" xfId="0" applyFill="1" applyBorder="1" applyAlignment="1">
      <alignment horizontal="left" wrapText="1"/>
    </xf>
    <xf numFmtId="0" fontId="0" fillId="2" borderId="0" xfId="0" applyFont="1" applyFill="1" applyBorder="1" applyAlignment="1">
      <alignment horizontal="left" wrapText="1"/>
    </xf>
    <xf numFmtId="0" fontId="23" fillId="2" borderId="0" xfId="0" applyFont="1" applyFill="1" applyBorder="1" applyAlignment="1">
      <alignment horizontal="center"/>
    </xf>
    <xf numFmtId="0" fontId="8" fillId="6" borderId="39" xfId="0" applyFont="1" applyFill="1" applyBorder="1" applyAlignment="1">
      <alignment horizontal="center"/>
    </xf>
    <xf numFmtId="0" fontId="8" fillId="6" borderId="40" xfId="0" applyFont="1" applyFill="1" applyBorder="1" applyAlignment="1">
      <alignment horizontal="center"/>
    </xf>
    <xf numFmtId="0" fontId="8" fillId="6" borderId="41" xfId="0" applyFont="1" applyFill="1" applyBorder="1" applyAlignment="1">
      <alignment horizontal="center"/>
    </xf>
    <xf numFmtId="0" fontId="8" fillId="6" borderId="42" xfId="0" applyFont="1" applyFill="1" applyBorder="1" applyAlignment="1">
      <alignment horizontal="center"/>
    </xf>
    <xf numFmtId="0" fontId="8" fillId="6" borderId="43" xfId="0" applyFont="1" applyFill="1" applyBorder="1" applyAlignment="1">
      <alignment horizontal="center"/>
    </xf>
    <xf numFmtId="0" fontId="8" fillId="6" borderId="44" xfId="0" applyFont="1" applyFill="1" applyBorder="1" applyAlignment="1">
      <alignment horizontal="center"/>
    </xf>
    <xf numFmtId="0" fontId="0" fillId="2" borderId="0" xfId="0" applyFont="1" applyFill="1" applyBorder="1" applyAlignment="1">
      <alignment horizontal="left"/>
    </xf>
    <xf numFmtId="49" fontId="0" fillId="2" borderId="0" xfId="0" applyNumberFormat="1" applyFont="1" applyFill="1" applyBorder="1" applyAlignment="1">
      <alignment horizontal="left" wrapText="1"/>
    </xf>
    <xf numFmtId="0" fontId="8" fillId="5" borderId="2" xfId="0" applyFont="1" applyFill="1" applyBorder="1" applyAlignment="1" applyProtection="1">
      <alignment horizontal="left"/>
      <protection locked="0"/>
    </xf>
    <xf numFmtId="0" fontId="8" fillId="5" borderId="6" xfId="0" applyFont="1" applyFill="1" applyBorder="1" applyAlignment="1" applyProtection="1">
      <alignment horizontal="left"/>
      <protection locked="0"/>
    </xf>
    <xf numFmtId="0" fontId="8" fillId="5" borderId="5" xfId="0" applyFont="1" applyFill="1" applyBorder="1" applyAlignment="1" applyProtection="1">
      <alignment horizontal="left"/>
      <protection locked="0"/>
    </xf>
    <xf numFmtId="0" fontId="8" fillId="5" borderId="45" xfId="0" applyFont="1" applyFill="1" applyBorder="1" applyAlignment="1" applyProtection="1">
      <alignment horizontal="left"/>
      <protection locked="0"/>
    </xf>
    <xf numFmtId="0" fontId="8" fillId="5" borderId="37" xfId="0" applyFont="1" applyFill="1" applyBorder="1" applyAlignment="1" applyProtection="1">
      <alignment horizontal="left"/>
      <protection locked="0"/>
    </xf>
    <xf numFmtId="0" fontId="8" fillId="5" borderId="17" xfId="0" applyFont="1" applyFill="1" applyBorder="1" applyAlignment="1" applyProtection="1">
      <alignment horizontal="left"/>
      <protection locked="0"/>
    </xf>
    <xf numFmtId="14" fontId="8" fillId="5" borderId="2" xfId="0" applyNumberFormat="1" applyFont="1" applyFill="1" applyBorder="1" applyAlignment="1" applyProtection="1">
      <alignment horizontal="left"/>
      <protection locked="0"/>
    </xf>
    <xf numFmtId="14" fontId="8" fillId="5" borderId="6" xfId="0" applyNumberFormat="1" applyFont="1" applyFill="1" applyBorder="1" applyAlignment="1" applyProtection="1">
      <alignment horizontal="left"/>
      <protection locked="0"/>
    </xf>
    <xf numFmtId="14" fontId="8" fillId="5" borderId="5" xfId="0" applyNumberFormat="1" applyFont="1" applyFill="1" applyBorder="1" applyAlignment="1" applyProtection="1">
      <alignment horizontal="left"/>
      <protection locked="0"/>
    </xf>
    <xf numFmtId="172" fontId="0" fillId="2" borderId="2" xfId="0" applyNumberFormat="1" applyFill="1" applyBorder="1" applyAlignment="1">
      <alignment horizontal="right"/>
    </xf>
    <xf numFmtId="172" fontId="0" fillId="2" borderId="6" xfId="0" applyNumberFormat="1" applyFill="1" applyBorder="1" applyAlignment="1">
      <alignment horizontal="right"/>
    </xf>
    <xf numFmtId="172" fontId="8" fillId="2" borderId="19" xfId="0" applyNumberFormat="1" applyFont="1" applyFill="1" applyBorder="1" applyAlignment="1">
      <alignment horizontal="right"/>
    </xf>
    <xf numFmtId="172" fontId="8" fillId="2" borderId="14" xfId="0" applyNumberFormat="1" applyFont="1" applyFill="1" applyBorder="1" applyAlignment="1">
      <alignment horizontal="right"/>
    </xf>
    <xf numFmtId="172" fontId="0" fillId="2" borderId="45" xfId="0" applyNumberFormat="1" applyFill="1" applyBorder="1" applyAlignment="1">
      <alignment horizontal="right"/>
    </xf>
    <xf numFmtId="0" fontId="19" fillId="5" borderId="14" xfId="0" applyFont="1" applyFill="1" applyBorder="1" applyAlignment="1" applyProtection="1">
      <alignment horizontal="center"/>
      <protection locked="0"/>
    </xf>
    <xf numFmtId="0" fontId="27" fillId="2" borderId="37" xfId="0" applyFont="1" applyFill="1" applyBorder="1" applyAlignment="1">
      <alignment horizontal="center" vertical="top"/>
    </xf>
    <xf numFmtId="0" fontId="9" fillId="5" borderId="3" xfId="0" applyFont="1" applyFill="1" applyBorder="1" applyAlignment="1" applyProtection="1">
      <alignment horizontal="left" vertical="center"/>
      <protection locked="0"/>
    </xf>
    <xf numFmtId="0" fontId="9" fillId="5" borderId="3" xfId="0" applyFont="1" applyFill="1" applyBorder="1" applyAlignment="1" applyProtection="1">
      <alignment horizontal="center" vertical="center"/>
      <protection locked="0"/>
    </xf>
    <xf numFmtId="0" fontId="8" fillId="5" borderId="3" xfId="0" applyFont="1" applyFill="1" applyBorder="1" applyAlignment="1" applyProtection="1">
      <alignment horizontal="center"/>
      <protection locked="0"/>
    </xf>
    <xf numFmtId="0" fontId="24" fillId="2" borderId="0" xfId="0" applyFont="1" applyFill="1" applyBorder="1" applyAlignment="1">
      <alignment horizontal="center"/>
    </xf>
    <xf numFmtId="0" fontId="26" fillId="2" borderId="0" xfId="0" applyFont="1" applyFill="1" applyBorder="1" applyAlignment="1">
      <alignment horizontal="center"/>
    </xf>
    <xf numFmtId="0" fontId="9" fillId="5" borderId="2" xfId="0" applyFont="1" applyFill="1" applyBorder="1" applyAlignment="1" applyProtection="1">
      <alignment horizontal="left" vertical="center"/>
      <protection locked="0"/>
    </xf>
    <xf numFmtId="0" fontId="9" fillId="5" borderId="6"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8" fillId="2" borderId="0" xfId="0" applyFont="1" applyFill="1" applyAlignment="1">
      <alignment horizontal="left"/>
    </xf>
    <xf numFmtId="0" fontId="0" fillId="2" borderId="0" xfId="0" applyFill="1" applyBorder="1" applyAlignment="1">
      <alignment horizontal="center"/>
    </xf>
    <xf numFmtId="0" fontId="12" fillId="3" borderId="0" xfId="0" applyFont="1" applyFill="1" applyAlignment="1">
      <alignment horizontal="center"/>
    </xf>
    <xf numFmtId="0" fontId="10" fillId="3" borderId="0" xfId="0" applyFont="1" applyFill="1" applyAlignment="1">
      <alignment horizontal="center" vertical="center"/>
    </xf>
    <xf numFmtId="2" fontId="0" fillId="0" borderId="0" xfId="0" applyNumberFormat="1" applyAlignment="1">
      <alignment horizontal="center"/>
    </xf>
    <xf numFmtId="0" fontId="0" fillId="13" borderId="1" xfId="0" applyFill="1" applyBorder="1" applyAlignment="1">
      <alignment horizontal="center"/>
    </xf>
    <xf numFmtId="0" fontId="0" fillId="5" borderId="2"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8" fillId="4" borderId="0" xfId="0" applyFont="1" applyFill="1" applyBorder="1" applyAlignment="1">
      <alignment horizontal="center"/>
    </xf>
    <xf numFmtId="0" fontId="8" fillId="4" borderId="0" xfId="0" applyFont="1" applyFill="1" applyAlignment="1">
      <alignment horizontal="left"/>
    </xf>
    <xf numFmtId="14" fontId="8" fillId="4" borderId="0" xfId="0" applyNumberFormat="1" applyFont="1" applyFill="1" applyAlignment="1">
      <alignment horizontal="left"/>
    </xf>
    <xf numFmtId="0" fontId="12" fillId="3" borderId="14" xfId="0" applyFont="1" applyFill="1" applyBorder="1" applyAlignment="1">
      <alignment horizontal="center"/>
    </xf>
    <xf numFmtId="0" fontId="32" fillId="3" borderId="0" xfId="0" applyFont="1" applyFill="1" applyAlignment="1">
      <alignment horizontal="center"/>
    </xf>
    <xf numFmtId="0" fontId="6" fillId="0" borderId="46" xfId="17" applyFont="1" applyFill="1" applyBorder="1" applyAlignment="1">
      <alignment horizontal="left" wrapText="1"/>
      <protection/>
    </xf>
    <xf numFmtId="0" fontId="6" fillId="0" borderId="47" xfId="17" applyFont="1" applyFill="1" applyBorder="1" applyAlignment="1">
      <alignment horizontal="left" wrapText="1"/>
      <protection/>
    </xf>
  </cellXfs>
  <cellStyles count="11">
    <cellStyle name="Normal" xfId="0"/>
    <cellStyle name="Followed Hyperlink" xfId="15"/>
    <cellStyle name="Hyperlink" xfId="16"/>
    <cellStyle name="Normal_Blad1" xfId="17"/>
    <cellStyle name="Percent" xfId="18"/>
    <cellStyle name="Comma" xfId="19"/>
    <cellStyle name="Tusental (0)_Blad1" xfId="20"/>
    <cellStyle name="Comma [0]" xfId="21"/>
    <cellStyle name="Currency" xfId="22"/>
    <cellStyle name="Valuta (0)_Blad1" xfId="23"/>
    <cellStyle name="Currency [0]" xfId="24"/>
  </cellStyles>
  <dxfs count="3">
    <dxf>
      <font>
        <b/>
        <i val="0"/>
        <color rgb="FFFF0000"/>
      </font>
      <border/>
    </dxf>
    <dxf>
      <font>
        <b/>
        <i val="0"/>
        <color auto="1"/>
      </font>
      <fill>
        <patternFill>
          <bgColor rgb="FFFF0000"/>
        </patternFill>
      </fill>
      <border/>
    </dxf>
    <dxf>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66675</xdr:rowOff>
    </xdr:from>
    <xdr:to>
      <xdr:col>3</xdr:col>
      <xdr:colOff>200025</xdr:colOff>
      <xdr:row>4</xdr:row>
      <xdr:rowOff>57150</xdr:rowOff>
    </xdr:to>
    <xdr:pic>
      <xdr:nvPicPr>
        <xdr:cNvPr id="1" name="Picture 1"/>
        <xdr:cNvPicPr preferRelativeResize="1">
          <a:picLocks noChangeAspect="1"/>
        </xdr:cNvPicPr>
      </xdr:nvPicPr>
      <xdr:blipFill>
        <a:blip r:embed="rId1"/>
        <a:stretch>
          <a:fillRect/>
        </a:stretch>
      </xdr:blipFill>
      <xdr:spPr>
        <a:xfrm>
          <a:off x="209550" y="161925"/>
          <a:ext cx="5334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38100</xdr:rowOff>
    </xdr:from>
    <xdr:to>
      <xdr:col>3</xdr:col>
      <xdr:colOff>200025</xdr:colOff>
      <xdr:row>4</xdr:row>
      <xdr:rowOff>57150</xdr:rowOff>
    </xdr:to>
    <xdr:pic>
      <xdr:nvPicPr>
        <xdr:cNvPr id="1" name="Picture 8"/>
        <xdr:cNvPicPr preferRelativeResize="1">
          <a:picLocks noChangeAspect="1"/>
        </xdr:cNvPicPr>
      </xdr:nvPicPr>
      <xdr:blipFill>
        <a:blip r:embed="rId1"/>
        <a:stretch>
          <a:fillRect/>
        </a:stretch>
      </xdr:blipFill>
      <xdr:spPr>
        <a:xfrm>
          <a:off x="228600" y="104775"/>
          <a:ext cx="5429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66675</xdr:rowOff>
    </xdr:from>
    <xdr:to>
      <xdr:col>3</xdr:col>
      <xdr:colOff>200025</xdr:colOff>
      <xdr:row>4</xdr:row>
      <xdr:rowOff>57150</xdr:rowOff>
    </xdr:to>
    <xdr:pic>
      <xdr:nvPicPr>
        <xdr:cNvPr id="1" name="Picture 2"/>
        <xdr:cNvPicPr preferRelativeResize="1">
          <a:picLocks noChangeAspect="1"/>
        </xdr:cNvPicPr>
      </xdr:nvPicPr>
      <xdr:blipFill>
        <a:blip r:embed="rId1"/>
        <a:stretch>
          <a:fillRect/>
        </a:stretch>
      </xdr:blipFill>
      <xdr:spPr>
        <a:xfrm>
          <a:off x="209550" y="161925"/>
          <a:ext cx="5334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7"/>
  <dimension ref="B2:AC40"/>
  <sheetViews>
    <sheetView tabSelected="1" zoomScale="90" zoomScaleNormal="90" workbookViewId="0" topLeftCell="A1">
      <selection activeCell="A5" sqref="A5"/>
    </sheetView>
  </sheetViews>
  <sheetFormatPr defaultColWidth="9.140625" defaultRowHeight="12.75" zeroHeight="1"/>
  <cols>
    <col min="1" max="2" width="1.7109375" style="3" customWidth="1"/>
    <col min="3" max="10" width="4.7109375" style="3" customWidth="1"/>
    <col min="11" max="11" width="10.140625" style="3" customWidth="1"/>
    <col min="12" max="20" width="4.7109375" style="3" customWidth="1"/>
    <col min="21" max="22" width="1.7109375" style="3" customWidth="1"/>
    <col min="23" max="16384" width="0" style="3" hidden="1" customWidth="1"/>
  </cols>
  <sheetData>
    <row r="1" ht="7.5" customHeight="1" thickBot="1"/>
    <row r="2" spans="2:21" ht="0.75" customHeight="1" hidden="1">
      <c r="B2" s="67"/>
      <c r="C2" s="68"/>
      <c r="D2" s="68"/>
      <c r="E2" s="68"/>
      <c r="F2" s="68"/>
      <c r="G2" s="68"/>
      <c r="H2" s="68"/>
      <c r="I2" s="68"/>
      <c r="J2" s="68"/>
      <c r="K2" s="68"/>
      <c r="L2" s="68"/>
      <c r="M2" s="68"/>
      <c r="N2" s="68"/>
      <c r="O2" s="68"/>
      <c r="P2" s="68"/>
      <c r="Q2" s="68"/>
      <c r="R2" s="68"/>
      <c r="S2" s="68"/>
      <c r="T2" s="68"/>
      <c r="U2" s="69"/>
    </row>
    <row r="3" spans="2:21" ht="25.5" customHeight="1">
      <c r="B3" s="67"/>
      <c r="C3" s="68"/>
      <c r="D3" s="68"/>
      <c r="E3" s="68"/>
      <c r="F3" s="251" t="s">
        <v>24</v>
      </c>
      <c r="G3" s="251"/>
      <c r="H3" s="251"/>
      <c r="I3" s="251"/>
      <c r="J3" s="251"/>
      <c r="K3" s="251"/>
      <c r="L3" s="251"/>
      <c r="M3" s="251"/>
      <c r="N3" s="251"/>
      <c r="O3" s="251"/>
      <c r="P3" s="251"/>
      <c r="Q3" s="251"/>
      <c r="R3" s="68"/>
      <c r="S3" s="68" t="str">
        <f>F!C1</f>
        <v>(ver. 2014)</v>
      </c>
      <c r="T3" s="68"/>
      <c r="U3" s="69"/>
    </row>
    <row r="4" spans="2:21" ht="19.5" customHeight="1">
      <c r="B4" s="70"/>
      <c r="C4" s="71"/>
      <c r="D4" s="71"/>
      <c r="E4" s="71"/>
      <c r="F4" s="250" t="s">
        <v>25</v>
      </c>
      <c r="G4" s="250"/>
      <c r="H4" s="250"/>
      <c r="I4" s="250"/>
      <c r="J4" s="250"/>
      <c r="K4" s="250"/>
      <c r="L4" s="250"/>
      <c r="M4" s="250"/>
      <c r="N4" s="250"/>
      <c r="O4" s="250"/>
      <c r="P4" s="250"/>
      <c r="Q4" s="250"/>
      <c r="R4" s="71"/>
      <c r="S4" s="71"/>
      <c r="T4" s="71"/>
      <c r="U4" s="72"/>
    </row>
    <row r="5" spans="2:21" ht="15.75" customHeight="1">
      <c r="B5" s="70"/>
      <c r="C5" s="71"/>
      <c r="D5" s="71"/>
      <c r="E5" s="71"/>
      <c r="F5" s="254" t="s">
        <v>202</v>
      </c>
      <c r="G5" s="254"/>
      <c r="H5" s="254"/>
      <c r="I5" s="254"/>
      <c r="J5" s="254"/>
      <c r="K5" s="254"/>
      <c r="L5" s="254"/>
      <c r="M5" s="254"/>
      <c r="N5" s="254"/>
      <c r="O5" s="254"/>
      <c r="P5" s="254"/>
      <c r="Q5" s="254"/>
      <c r="R5" s="71"/>
      <c r="S5" s="71"/>
      <c r="T5" s="71"/>
      <c r="U5" s="72"/>
    </row>
    <row r="6" spans="2:21" ht="6.75" customHeight="1">
      <c r="B6" s="70"/>
      <c r="C6" s="71"/>
      <c r="D6" s="71"/>
      <c r="E6" s="71"/>
      <c r="F6" s="71"/>
      <c r="G6" s="71"/>
      <c r="H6" s="71"/>
      <c r="I6" s="71"/>
      <c r="J6" s="71"/>
      <c r="K6" s="71"/>
      <c r="L6" s="71"/>
      <c r="M6" s="71"/>
      <c r="N6" s="71"/>
      <c r="O6" s="71"/>
      <c r="P6" s="71"/>
      <c r="Q6" s="71"/>
      <c r="R6" s="71"/>
      <c r="S6" s="71"/>
      <c r="T6" s="71"/>
      <c r="U6" s="72"/>
    </row>
    <row r="7" spans="2:21" ht="10.5" customHeight="1">
      <c r="B7" s="70"/>
      <c r="C7" s="73" t="s">
        <v>26</v>
      </c>
      <c r="D7" s="73"/>
      <c r="E7" s="74"/>
      <c r="F7" s="74"/>
      <c r="G7" s="74"/>
      <c r="H7" s="74"/>
      <c r="I7" s="74"/>
      <c r="J7" s="74"/>
      <c r="K7" s="74"/>
      <c r="L7" s="74"/>
      <c r="M7" s="73"/>
      <c r="N7" s="74"/>
      <c r="O7" s="74"/>
      <c r="P7" s="74" t="s">
        <v>213</v>
      </c>
      <c r="Q7" s="74"/>
      <c r="R7" s="74"/>
      <c r="S7" s="74"/>
      <c r="T7" s="74"/>
      <c r="U7" s="72"/>
    </row>
    <row r="8" spans="2:21" ht="4.5" customHeight="1">
      <c r="B8" s="70"/>
      <c r="D8" s="71"/>
      <c r="G8" s="71"/>
      <c r="H8" s="71"/>
      <c r="I8" s="71"/>
      <c r="M8" s="71"/>
      <c r="N8" s="71"/>
      <c r="O8" s="71"/>
      <c r="P8" s="71"/>
      <c r="Q8" s="71"/>
      <c r="U8" s="72"/>
    </row>
    <row r="9" spans="2:21" ht="4.5" customHeight="1" thickBot="1">
      <c r="B9" s="70"/>
      <c r="D9" s="75"/>
      <c r="F9" s="76"/>
      <c r="G9" s="76"/>
      <c r="H9" s="76"/>
      <c r="I9" s="76"/>
      <c r="J9" s="76"/>
      <c r="K9" s="76"/>
      <c r="M9" s="77"/>
      <c r="N9" s="10"/>
      <c r="O9" s="78"/>
      <c r="P9" s="78"/>
      <c r="Q9" s="78"/>
      <c r="R9" s="78"/>
      <c r="S9" s="78"/>
      <c r="U9" s="72"/>
    </row>
    <row r="10" spans="2:21" ht="12.75">
      <c r="B10" s="70"/>
      <c r="D10" s="255" t="s">
        <v>27</v>
      </c>
      <c r="E10" s="256"/>
      <c r="F10" s="256"/>
      <c r="G10" s="256"/>
      <c r="H10" s="256"/>
      <c r="I10" s="256"/>
      <c r="J10" s="256"/>
      <c r="K10" s="256"/>
      <c r="L10" s="256"/>
      <c r="M10" s="256"/>
      <c r="N10" s="256"/>
      <c r="O10" s="256"/>
      <c r="P10" s="256"/>
      <c r="Q10" s="256"/>
      <c r="R10" s="256"/>
      <c r="S10" s="257"/>
      <c r="U10" s="72"/>
    </row>
    <row r="11" spans="2:21" ht="13.5" thickBot="1">
      <c r="B11" s="70"/>
      <c r="D11" s="258" t="s">
        <v>28</v>
      </c>
      <c r="E11" s="259"/>
      <c r="F11" s="259"/>
      <c r="G11" s="259"/>
      <c r="H11" s="259"/>
      <c r="I11" s="259"/>
      <c r="J11" s="259"/>
      <c r="K11" s="259"/>
      <c r="L11" s="259"/>
      <c r="M11" s="259"/>
      <c r="N11" s="259"/>
      <c r="O11" s="259"/>
      <c r="P11" s="259"/>
      <c r="Q11" s="259"/>
      <c r="R11" s="259"/>
      <c r="S11" s="260"/>
      <c r="U11" s="72"/>
    </row>
    <row r="12" spans="2:21" ht="3" customHeight="1">
      <c r="B12" s="70"/>
      <c r="D12" s="75"/>
      <c r="F12" s="78"/>
      <c r="G12" s="78"/>
      <c r="H12" s="78"/>
      <c r="I12" s="78"/>
      <c r="J12" s="78"/>
      <c r="K12" s="78"/>
      <c r="O12" s="79"/>
      <c r="P12" s="79"/>
      <c r="Q12" s="79"/>
      <c r="R12" s="79"/>
      <c r="S12" s="79"/>
      <c r="U12" s="72"/>
    </row>
    <row r="13" spans="2:21" ht="12.75">
      <c r="B13" s="70"/>
      <c r="C13" s="80" t="s">
        <v>29</v>
      </c>
      <c r="D13" s="75"/>
      <c r="E13" s="71"/>
      <c r="F13" s="78"/>
      <c r="G13" s="78"/>
      <c r="H13" s="78"/>
      <c r="I13" s="78"/>
      <c r="J13" s="78"/>
      <c r="K13" s="78"/>
      <c r="O13" s="79"/>
      <c r="P13" s="81"/>
      <c r="Q13" s="79"/>
      <c r="R13" s="79"/>
      <c r="S13" s="82">
        <v>2</v>
      </c>
      <c r="T13" s="71"/>
      <c r="U13" s="72"/>
    </row>
    <row r="14" spans="2:21" ht="12.75">
      <c r="B14" s="70"/>
      <c r="D14" s="261" t="s">
        <v>30</v>
      </c>
      <c r="E14" s="261"/>
      <c r="F14" s="261"/>
      <c r="G14" s="261"/>
      <c r="H14" s="261"/>
      <c r="I14" s="261"/>
      <c r="J14" s="261"/>
      <c r="K14" s="261"/>
      <c r="L14" s="261"/>
      <c r="M14" s="261"/>
      <c r="N14" s="261"/>
      <c r="O14" s="261"/>
      <c r="P14" s="261"/>
      <c r="Q14" s="261"/>
      <c r="R14" s="261"/>
      <c r="S14" s="261"/>
      <c r="T14" s="71"/>
      <c r="U14" s="72"/>
    </row>
    <row r="15" spans="2:21" ht="3" customHeight="1">
      <c r="B15" s="70"/>
      <c r="D15" s="83"/>
      <c r="E15" s="83"/>
      <c r="F15" s="83"/>
      <c r="G15" s="83"/>
      <c r="H15" s="83"/>
      <c r="I15" s="83"/>
      <c r="J15" s="83"/>
      <c r="K15" s="83"/>
      <c r="L15" s="83"/>
      <c r="M15" s="83"/>
      <c r="N15" s="83"/>
      <c r="O15" s="83"/>
      <c r="P15" s="83"/>
      <c r="Q15" s="83"/>
      <c r="R15" s="83"/>
      <c r="S15" s="83"/>
      <c r="T15" s="71"/>
      <c r="U15" s="72"/>
    </row>
    <row r="16" spans="2:21" ht="12.75">
      <c r="B16" s="70"/>
      <c r="C16" s="80" t="s">
        <v>31</v>
      </c>
      <c r="D16" s="83"/>
      <c r="E16" s="83"/>
      <c r="F16" s="83"/>
      <c r="G16" s="83"/>
      <c r="H16" s="83"/>
      <c r="I16" s="83"/>
      <c r="J16" s="83"/>
      <c r="K16" s="83"/>
      <c r="L16" s="83"/>
      <c r="M16" s="83"/>
      <c r="N16" s="83"/>
      <c r="O16" s="83"/>
      <c r="P16" s="83"/>
      <c r="Q16" s="83"/>
      <c r="R16" s="83"/>
      <c r="S16" s="83"/>
      <c r="T16" s="71"/>
      <c r="U16" s="72"/>
    </row>
    <row r="17" spans="2:21" ht="26.25" customHeight="1">
      <c r="B17" s="70"/>
      <c r="D17" s="262" t="s">
        <v>32</v>
      </c>
      <c r="E17" s="262"/>
      <c r="F17" s="262"/>
      <c r="G17" s="262"/>
      <c r="H17" s="262"/>
      <c r="I17" s="262"/>
      <c r="J17" s="262"/>
      <c r="K17" s="262"/>
      <c r="L17" s="262"/>
      <c r="M17" s="262"/>
      <c r="N17" s="262"/>
      <c r="O17" s="262"/>
      <c r="P17" s="262"/>
      <c r="Q17" s="262"/>
      <c r="R17" s="262"/>
      <c r="S17" s="262"/>
      <c r="T17" s="71"/>
      <c r="U17" s="72"/>
    </row>
    <row r="18" spans="2:21" ht="3" customHeight="1">
      <c r="B18" s="70"/>
      <c r="D18" s="75"/>
      <c r="E18" s="71"/>
      <c r="F18" s="78"/>
      <c r="G18" s="78"/>
      <c r="H18" s="78"/>
      <c r="I18" s="78"/>
      <c r="J18" s="78"/>
      <c r="K18" s="78"/>
      <c r="L18" s="71"/>
      <c r="M18" s="71"/>
      <c r="N18" s="71"/>
      <c r="O18" s="79"/>
      <c r="P18" s="79"/>
      <c r="Q18" s="79"/>
      <c r="R18" s="79"/>
      <c r="S18" s="79"/>
      <c r="T18" s="71"/>
      <c r="U18" s="72"/>
    </row>
    <row r="19" spans="2:21" ht="12.75">
      <c r="B19" s="70"/>
      <c r="C19" s="80" t="s">
        <v>33</v>
      </c>
      <c r="D19" s="75"/>
      <c r="E19" s="71"/>
      <c r="F19" s="78"/>
      <c r="G19" s="78"/>
      <c r="H19" s="78"/>
      <c r="I19" s="78"/>
      <c r="J19" s="78"/>
      <c r="K19" s="78"/>
      <c r="L19" s="71"/>
      <c r="M19" s="71"/>
      <c r="N19" s="71"/>
      <c r="O19" s="79"/>
      <c r="P19" s="79"/>
      <c r="Q19" s="79"/>
      <c r="R19" s="79"/>
      <c r="S19" s="79"/>
      <c r="T19" s="71"/>
      <c r="U19" s="72"/>
    </row>
    <row r="20" spans="2:21" ht="37.5" customHeight="1">
      <c r="B20" s="70"/>
      <c r="D20" s="252" t="s">
        <v>50</v>
      </c>
      <c r="E20" s="252"/>
      <c r="F20" s="252"/>
      <c r="G20" s="252"/>
      <c r="H20" s="252"/>
      <c r="I20" s="252"/>
      <c r="J20" s="252"/>
      <c r="K20" s="252"/>
      <c r="L20" s="252"/>
      <c r="M20" s="252"/>
      <c r="N20" s="252"/>
      <c r="O20" s="252"/>
      <c r="P20" s="252"/>
      <c r="Q20" s="252"/>
      <c r="R20" s="252"/>
      <c r="S20" s="252"/>
      <c r="T20" s="71"/>
      <c r="U20" s="72"/>
    </row>
    <row r="21" spans="2:21" ht="3" customHeight="1">
      <c r="B21" s="70"/>
      <c r="D21" s="71"/>
      <c r="E21" s="71"/>
      <c r="F21" s="71"/>
      <c r="G21" s="71"/>
      <c r="H21" s="71"/>
      <c r="I21" s="71"/>
      <c r="J21" s="71"/>
      <c r="K21" s="71"/>
      <c r="L21" s="71"/>
      <c r="M21" s="75"/>
      <c r="N21" s="71"/>
      <c r="O21" s="78"/>
      <c r="P21" s="78"/>
      <c r="Q21" s="78"/>
      <c r="R21" s="78"/>
      <c r="S21" s="78"/>
      <c r="T21" s="71"/>
      <c r="U21" s="72"/>
    </row>
    <row r="22" spans="2:21" ht="12.75">
      <c r="B22" s="70"/>
      <c r="C22" s="80" t="s">
        <v>34</v>
      </c>
      <c r="D22" s="84"/>
      <c r="E22" s="71"/>
      <c r="F22" s="71"/>
      <c r="G22" s="71"/>
      <c r="H22" s="71"/>
      <c r="I22" s="71"/>
      <c r="J22" s="71"/>
      <c r="K22" s="71"/>
      <c r="L22" s="71"/>
      <c r="M22" s="75"/>
      <c r="N22" s="71"/>
      <c r="O22" s="79"/>
      <c r="P22" s="79"/>
      <c r="Q22" s="79"/>
      <c r="R22" s="79"/>
      <c r="S22" s="79"/>
      <c r="T22" s="71"/>
      <c r="U22" s="72"/>
    </row>
    <row r="23" spans="2:21" ht="37.5" customHeight="1">
      <c r="B23" s="70"/>
      <c r="D23" s="252" t="s">
        <v>35</v>
      </c>
      <c r="E23" s="252"/>
      <c r="F23" s="252"/>
      <c r="G23" s="252"/>
      <c r="H23" s="252"/>
      <c r="I23" s="252"/>
      <c r="J23" s="252"/>
      <c r="K23" s="252"/>
      <c r="L23" s="252"/>
      <c r="M23" s="252"/>
      <c r="N23" s="252"/>
      <c r="O23" s="252"/>
      <c r="P23" s="252"/>
      <c r="Q23" s="252"/>
      <c r="R23" s="252"/>
      <c r="S23" s="252"/>
      <c r="T23" s="71"/>
      <c r="U23" s="72"/>
    </row>
    <row r="24" spans="2:21" ht="1.5" customHeight="1">
      <c r="B24" s="70"/>
      <c r="D24" s="75"/>
      <c r="E24" s="71"/>
      <c r="F24" s="78"/>
      <c r="G24" s="78"/>
      <c r="H24" s="78"/>
      <c r="I24" s="78"/>
      <c r="J24" s="78"/>
      <c r="K24" s="78"/>
      <c r="L24" s="71"/>
      <c r="M24" s="71"/>
      <c r="N24" s="71"/>
      <c r="O24" s="79"/>
      <c r="P24" s="79"/>
      <c r="Q24" s="79"/>
      <c r="R24" s="79"/>
      <c r="S24" s="79"/>
      <c r="T24" s="71"/>
      <c r="U24" s="72"/>
    </row>
    <row r="25" spans="2:21" ht="12.75">
      <c r="B25" s="70"/>
      <c r="C25" s="80" t="s">
        <v>36</v>
      </c>
      <c r="D25" s="75"/>
      <c r="E25" s="71"/>
      <c r="F25" s="78"/>
      <c r="G25" s="78"/>
      <c r="H25" s="78"/>
      <c r="I25" s="78"/>
      <c r="J25" s="78"/>
      <c r="K25" s="78"/>
      <c r="L25" s="71"/>
      <c r="M25" s="75"/>
      <c r="N25" s="71"/>
      <c r="O25" s="79"/>
      <c r="P25" s="79"/>
      <c r="Q25" s="79"/>
      <c r="R25" s="79"/>
      <c r="S25" s="79"/>
      <c r="T25" s="71"/>
      <c r="U25" s="72"/>
    </row>
    <row r="26" spans="2:21" ht="39" customHeight="1">
      <c r="B26" s="70"/>
      <c r="D26" s="253" t="s">
        <v>211</v>
      </c>
      <c r="E26" s="253"/>
      <c r="F26" s="253"/>
      <c r="G26" s="253"/>
      <c r="H26" s="253"/>
      <c r="I26" s="253"/>
      <c r="J26" s="253"/>
      <c r="K26" s="253"/>
      <c r="L26" s="253"/>
      <c r="M26" s="253"/>
      <c r="N26" s="253"/>
      <c r="O26" s="253"/>
      <c r="P26" s="253"/>
      <c r="Q26" s="253"/>
      <c r="R26" s="253"/>
      <c r="S26" s="253"/>
      <c r="T26" s="71"/>
      <c r="U26" s="72"/>
    </row>
    <row r="27" spans="2:21" ht="3" customHeight="1">
      <c r="B27" s="70"/>
      <c r="C27" s="71"/>
      <c r="D27" s="85"/>
      <c r="E27" s="86"/>
      <c r="F27" s="86"/>
      <c r="G27" s="86"/>
      <c r="H27" s="86"/>
      <c r="I27" s="86"/>
      <c r="J27" s="86"/>
      <c r="K27" s="86"/>
      <c r="L27" s="86"/>
      <c r="M27" s="86"/>
      <c r="N27" s="86"/>
      <c r="O27" s="86"/>
      <c r="P27" s="86"/>
      <c r="Q27" s="86"/>
      <c r="R27" s="86"/>
      <c r="S27" s="86"/>
      <c r="T27" s="71"/>
      <c r="U27" s="72"/>
    </row>
    <row r="28" spans="2:21" ht="12.75">
      <c r="B28" s="70"/>
      <c r="C28" s="73" t="s">
        <v>37</v>
      </c>
      <c r="D28" s="73"/>
      <c r="E28" s="74"/>
      <c r="F28" s="74"/>
      <c r="G28" s="74"/>
      <c r="H28" s="74"/>
      <c r="I28" s="74"/>
      <c r="J28" s="74"/>
      <c r="K28" s="74"/>
      <c r="L28" s="74"/>
      <c r="M28" s="74"/>
      <c r="N28" s="74"/>
      <c r="O28" s="74"/>
      <c r="P28" s="74"/>
      <c r="Q28" s="74"/>
      <c r="R28" s="74"/>
      <c r="S28" s="74"/>
      <c r="T28" s="74"/>
      <c r="U28" s="72"/>
    </row>
    <row r="29" spans="2:29" ht="12.75">
      <c r="B29" s="70"/>
      <c r="C29" s="71"/>
      <c r="D29" s="87" t="s">
        <v>51</v>
      </c>
      <c r="E29" s="87"/>
      <c r="F29" s="86"/>
      <c r="G29" s="86"/>
      <c r="H29" s="86"/>
      <c r="I29" s="86"/>
      <c r="J29" s="86"/>
      <c r="K29" s="86"/>
      <c r="L29" s="87" t="s">
        <v>52</v>
      </c>
      <c r="M29" s="85"/>
      <c r="O29" s="86"/>
      <c r="P29" s="86"/>
      <c r="Q29" s="86"/>
      <c r="R29" s="86"/>
      <c r="S29" s="86"/>
      <c r="T29" s="71"/>
      <c r="U29" s="72"/>
      <c r="W29" s="22"/>
      <c r="X29" s="22"/>
      <c r="Y29" s="22"/>
      <c r="Z29" s="22"/>
      <c r="AA29" s="22"/>
      <c r="AB29" s="22"/>
      <c r="AC29" s="22"/>
    </row>
    <row r="30" spans="2:29" ht="12.75">
      <c r="B30" s="70"/>
      <c r="C30" s="71"/>
      <c r="D30" s="86" t="s">
        <v>38</v>
      </c>
      <c r="E30" s="86"/>
      <c r="F30" s="86"/>
      <c r="G30" s="86"/>
      <c r="H30" s="86"/>
      <c r="I30" s="86"/>
      <c r="J30" s="86"/>
      <c r="K30" s="86"/>
      <c r="L30" s="87" t="s">
        <v>39</v>
      </c>
      <c r="M30" s="85"/>
      <c r="O30" s="86"/>
      <c r="P30" s="86"/>
      <c r="Q30" s="86"/>
      <c r="R30" s="86"/>
      <c r="S30" s="86"/>
      <c r="T30" s="71"/>
      <c r="U30" s="72"/>
      <c r="W30" s="22"/>
      <c r="X30" s="22"/>
      <c r="Y30" s="22"/>
      <c r="Z30" s="22"/>
      <c r="AA30" s="22"/>
      <c r="AB30" s="22"/>
      <c r="AC30" s="22"/>
    </row>
    <row r="31" spans="2:29" ht="12.75">
      <c r="B31" s="70"/>
      <c r="C31" s="71"/>
      <c r="D31" s="87" t="s">
        <v>53</v>
      </c>
      <c r="E31" s="87"/>
      <c r="F31" s="86"/>
      <c r="G31" s="86"/>
      <c r="H31" s="86"/>
      <c r="I31" s="86"/>
      <c r="J31" s="86"/>
      <c r="K31" s="86"/>
      <c r="L31" s="87" t="s">
        <v>54</v>
      </c>
      <c r="M31" s="85"/>
      <c r="O31" s="86"/>
      <c r="P31" s="86"/>
      <c r="Q31" s="86"/>
      <c r="R31" s="86"/>
      <c r="S31" s="86"/>
      <c r="T31" s="71"/>
      <c r="U31" s="72"/>
      <c r="W31" s="22"/>
      <c r="X31" s="22"/>
      <c r="Y31" s="22"/>
      <c r="Z31" s="22"/>
      <c r="AA31" s="22"/>
      <c r="AB31" s="22"/>
      <c r="AC31" s="22"/>
    </row>
    <row r="32" spans="2:29" ht="12.75">
      <c r="B32" s="70"/>
      <c r="C32" s="71"/>
      <c r="D32" s="86" t="s">
        <v>40</v>
      </c>
      <c r="E32" s="86"/>
      <c r="F32" s="86"/>
      <c r="G32" s="86"/>
      <c r="H32" s="86"/>
      <c r="I32" s="86"/>
      <c r="J32" s="86"/>
      <c r="K32" s="86"/>
      <c r="L32" s="87" t="s">
        <v>55</v>
      </c>
      <c r="M32" s="85"/>
      <c r="O32" s="86"/>
      <c r="P32" s="86"/>
      <c r="Q32" s="86"/>
      <c r="R32" s="86"/>
      <c r="S32" s="86"/>
      <c r="T32" s="71"/>
      <c r="U32" s="72"/>
      <c r="W32" s="22"/>
      <c r="X32" s="22"/>
      <c r="Y32" s="22"/>
      <c r="Z32" s="22"/>
      <c r="AA32" s="22"/>
      <c r="AB32" s="22"/>
      <c r="AC32" s="22"/>
    </row>
    <row r="33" spans="2:29" ht="12.75">
      <c r="B33" s="70"/>
      <c r="C33" s="71"/>
      <c r="D33" s="86" t="s">
        <v>41</v>
      </c>
      <c r="E33" s="86"/>
      <c r="F33" s="86"/>
      <c r="G33" s="86"/>
      <c r="H33" s="86"/>
      <c r="I33" s="86"/>
      <c r="J33" s="86"/>
      <c r="K33" s="86"/>
      <c r="L33" s="86" t="s">
        <v>42</v>
      </c>
      <c r="M33" s="85"/>
      <c r="O33" s="86"/>
      <c r="P33" s="86"/>
      <c r="Q33" s="86"/>
      <c r="R33" s="86"/>
      <c r="S33" s="86"/>
      <c r="T33" s="71"/>
      <c r="U33" s="72"/>
      <c r="W33" s="22"/>
      <c r="X33" s="22"/>
      <c r="Y33" s="22"/>
      <c r="Z33" s="22"/>
      <c r="AA33" s="22"/>
      <c r="AB33" s="22"/>
      <c r="AC33" s="22"/>
    </row>
    <row r="34" spans="2:29" ht="12.75">
      <c r="B34" s="70"/>
      <c r="C34" s="71"/>
      <c r="D34" s="87" t="s">
        <v>56</v>
      </c>
      <c r="E34" s="87"/>
      <c r="F34" s="86"/>
      <c r="G34" s="86"/>
      <c r="H34" s="86"/>
      <c r="I34" s="86"/>
      <c r="J34" s="86"/>
      <c r="K34" s="86"/>
      <c r="L34" s="86" t="s">
        <v>43</v>
      </c>
      <c r="M34" s="85"/>
      <c r="O34" s="86"/>
      <c r="P34" s="86"/>
      <c r="Q34" s="86"/>
      <c r="R34" s="86"/>
      <c r="S34" s="86"/>
      <c r="T34" s="71"/>
      <c r="U34" s="72"/>
      <c r="W34" s="22"/>
      <c r="X34" s="22"/>
      <c r="Y34" s="22"/>
      <c r="Z34" s="22"/>
      <c r="AA34" s="22"/>
      <c r="AB34" s="22"/>
      <c r="AC34" s="22"/>
    </row>
    <row r="35" spans="2:29" ht="12.75">
      <c r="B35" s="70"/>
      <c r="C35" s="71"/>
      <c r="D35" s="86" t="s">
        <v>44</v>
      </c>
      <c r="E35" s="86"/>
      <c r="F35" s="86"/>
      <c r="G35" s="86"/>
      <c r="H35" s="86"/>
      <c r="I35" s="86"/>
      <c r="J35" s="86"/>
      <c r="K35" s="86"/>
      <c r="L35" s="87" t="s">
        <v>57</v>
      </c>
      <c r="M35" s="85"/>
      <c r="O35" s="86"/>
      <c r="P35" s="86"/>
      <c r="Q35" s="86"/>
      <c r="R35" s="86"/>
      <c r="S35" s="86"/>
      <c r="T35" s="71"/>
      <c r="U35" s="72"/>
      <c r="W35" s="22"/>
      <c r="X35" s="22"/>
      <c r="Y35" s="22"/>
      <c r="Z35" s="22"/>
      <c r="AA35" s="22"/>
      <c r="AB35" s="22"/>
      <c r="AC35" s="22"/>
    </row>
    <row r="36" spans="2:29" ht="12.75">
      <c r="B36" s="70"/>
      <c r="C36" s="71"/>
      <c r="D36" s="86" t="s">
        <v>45</v>
      </c>
      <c r="E36" s="86"/>
      <c r="F36" s="86"/>
      <c r="G36" s="86"/>
      <c r="H36" s="86"/>
      <c r="I36" s="86"/>
      <c r="J36" s="86"/>
      <c r="K36" s="86"/>
      <c r="L36" s="86" t="s">
        <v>46</v>
      </c>
      <c r="M36" s="86"/>
      <c r="O36" s="86"/>
      <c r="P36" s="86"/>
      <c r="Q36" s="86"/>
      <c r="R36" s="86"/>
      <c r="S36" s="86"/>
      <c r="T36" s="71"/>
      <c r="U36" s="72"/>
      <c r="W36" s="22"/>
      <c r="X36" s="22"/>
      <c r="Y36" s="22"/>
      <c r="Z36" s="22"/>
      <c r="AA36" s="22"/>
      <c r="AB36" s="22"/>
      <c r="AC36" s="22"/>
    </row>
    <row r="37" spans="2:29" ht="12.75">
      <c r="B37" s="70"/>
      <c r="C37" s="71"/>
      <c r="D37" s="86" t="s">
        <v>47</v>
      </c>
      <c r="E37" s="86"/>
      <c r="F37" s="86"/>
      <c r="G37" s="86"/>
      <c r="H37" s="86"/>
      <c r="I37" s="86"/>
      <c r="J37" s="86"/>
      <c r="K37" s="86"/>
      <c r="L37" s="87" t="s">
        <v>58</v>
      </c>
      <c r="M37" s="85"/>
      <c r="O37" s="86"/>
      <c r="P37" s="86"/>
      <c r="Q37" s="86"/>
      <c r="R37" s="86"/>
      <c r="S37" s="86"/>
      <c r="T37" s="71"/>
      <c r="U37" s="72"/>
      <c r="W37" s="22"/>
      <c r="X37" s="22"/>
      <c r="Y37" s="22"/>
      <c r="Z37" s="22"/>
      <c r="AA37" s="22"/>
      <c r="AB37" s="22"/>
      <c r="AC37" s="22"/>
    </row>
    <row r="38" spans="2:21" ht="12.75">
      <c r="B38" s="70"/>
      <c r="C38" s="71"/>
      <c r="D38" s="87" t="s">
        <v>48</v>
      </c>
      <c r="E38" s="87"/>
      <c r="F38" s="86"/>
      <c r="G38" s="86"/>
      <c r="H38" s="86"/>
      <c r="I38" s="86"/>
      <c r="J38" s="86"/>
      <c r="K38" s="86"/>
      <c r="L38" s="86"/>
      <c r="M38" s="86"/>
      <c r="N38" s="86"/>
      <c r="O38" s="86"/>
      <c r="P38" s="86"/>
      <c r="Q38" s="86"/>
      <c r="R38" s="86"/>
      <c r="S38" s="86"/>
      <c r="T38" s="71"/>
      <c r="U38" s="72"/>
    </row>
    <row r="39" spans="2:21" ht="12.75">
      <c r="B39" s="70"/>
      <c r="C39" s="71"/>
      <c r="D39" s="86" t="s">
        <v>49</v>
      </c>
      <c r="E39" s="86"/>
      <c r="F39" s="86"/>
      <c r="G39" s="86"/>
      <c r="H39" s="86"/>
      <c r="I39" s="86"/>
      <c r="J39" s="86"/>
      <c r="K39" s="86"/>
      <c r="L39" s="86"/>
      <c r="M39" s="86"/>
      <c r="N39" s="86"/>
      <c r="O39" s="86"/>
      <c r="P39" s="86"/>
      <c r="Q39" s="86"/>
      <c r="R39" s="86"/>
      <c r="S39" s="86"/>
      <c r="T39" s="71"/>
      <c r="U39" s="72"/>
    </row>
    <row r="40" spans="2:21" ht="2.25" customHeight="1" thickBot="1">
      <c r="B40" s="88"/>
      <c r="C40" s="89"/>
      <c r="D40" s="89"/>
      <c r="E40" s="89"/>
      <c r="F40" s="89"/>
      <c r="G40" s="89"/>
      <c r="H40" s="89"/>
      <c r="I40" s="89"/>
      <c r="J40" s="89"/>
      <c r="K40" s="89"/>
      <c r="L40" s="89"/>
      <c r="M40" s="89"/>
      <c r="N40" s="89"/>
      <c r="O40" s="89"/>
      <c r="P40" s="89"/>
      <c r="Q40" s="89"/>
      <c r="R40" s="89"/>
      <c r="S40" s="89"/>
      <c r="T40" s="89"/>
      <c r="U40" s="90"/>
    </row>
    <row r="41" ht="3.75" customHeight="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row r="159" ht="12.75"/>
  </sheetData>
  <sheetProtection password="C870" sheet="1" objects="1" scenarios="1"/>
  <mergeCells count="10">
    <mergeCell ref="F4:Q4"/>
    <mergeCell ref="F3:Q3"/>
    <mergeCell ref="D23:S23"/>
    <mergeCell ref="D26:S26"/>
    <mergeCell ref="F5:Q5"/>
    <mergeCell ref="D10:S10"/>
    <mergeCell ref="D11:S11"/>
    <mergeCell ref="D14:S14"/>
    <mergeCell ref="D20:S20"/>
    <mergeCell ref="D17:S17"/>
  </mergeCells>
  <printOptions/>
  <pageMargins left="0.984251968503937" right="0.1968503937007874" top="0.3937007874015748" bottom="0.3937007874015748"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dimension ref="B1:AC58"/>
  <sheetViews>
    <sheetView zoomScale="90" zoomScaleNormal="90" workbookViewId="0" topLeftCell="A1">
      <selection activeCell="F12" sqref="F12:K12"/>
    </sheetView>
  </sheetViews>
  <sheetFormatPr defaultColWidth="9.140625" defaultRowHeight="12.75" zeroHeight="1"/>
  <cols>
    <col min="1" max="1" width="1.7109375" style="3" customWidth="1"/>
    <col min="2" max="2" width="1.57421875" style="3" customWidth="1"/>
    <col min="3" max="3" width="5.28125" style="3" customWidth="1"/>
    <col min="4" max="4" width="4.8515625" style="3" customWidth="1"/>
    <col min="5" max="5" width="5.8515625" style="3" customWidth="1"/>
    <col min="6" max="6" width="4.7109375" style="3" customWidth="1"/>
    <col min="7" max="7" width="5.57421875" style="3" customWidth="1"/>
    <col min="8" max="8" width="4.7109375" style="3" customWidth="1"/>
    <col min="9" max="9" width="5.7109375" style="3" customWidth="1"/>
    <col min="10" max="10" width="4.7109375" style="3" customWidth="1"/>
    <col min="11" max="11" width="5.7109375" style="3" customWidth="1"/>
    <col min="12" max="12" width="4.7109375" style="3" customWidth="1"/>
    <col min="13" max="13" width="5.7109375" style="3" customWidth="1"/>
    <col min="14" max="14" width="4.7109375" style="3" customWidth="1"/>
    <col min="15" max="15" width="5.8515625" style="3" customWidth="1"/>
    <col min="16" max="16" width="4.7109375" style="3" customWidth="1"/>
    <col min="17" max="17" width="5.7109375" style="3" customWidth="1"/>
    <col min="18" max="18" width="4.7109375" style="3" customWidth="1"/>
    <col min="19" max="19" width="5.7109375" style="3" customWidth="1"/>
    <col min="20" max="20" width="4.7109375" style="3" customWidth="1"/>
    <col min="21" max="22" width="1.7109375" style="3" customWidth="1"/>
    <col min="23" max="16384" width="0" style="3" hidden="1" customWidth="1"/>
  </cols>
  <sheetData>
    <row r="1" ht="3.75" customHeight="1" thickBot="1">
      <c r="H1" s="3">
        <v>80</v>
      </c>
    </row>
    <row r="2" spans="2:21" ht="1.5" customHeight="1">
      <c r="B2" s="67"/>
      <c r="C2" s="68"/>
      <c r="D2" s="68"/>
      <c r="E2" s="68"/>
      <c r="F2" s="68"/>
      <c r="G2" s="68"/>
      <c r="H2" s="68"/>
      <c r="I2" s="68"/>
      <c r="J2" s="68"/>
      <c r="K2" s="68"/>
      <c r="L2" s="68"/>
      <c r="M2" s="68"/>
      <c r="N2" s="68"/>
      <c r="O2" s="68"/>
      <c r="P2" s="68"/>
      <c r="Q2" s="68"/>
      <c r="R2" s="68"/>
      <c r="S2" s="68"/>
      <c r="T2" s="68"/>
      <c r="U2" s="69"/>
    </row>
    <row r="3" spans="2:21" ht="21" customHeight="1">
      <c r="B3" s="70"/>
      <c r="C3" s="71"/>
      <c r="D3" s="71"/>
      <c r="E3" s="71"/>
      <c r="F3" s="250" t="s">
        <v>24</v>
      </c>
      <c r="G3" s="250"/>
      <c r="H3" s="250"/>
      <c r="I3" s="250"/>
      <c r="J3" s="250"/>
      <c r="K3" s="250"/>
      <c r="L3" s="250"/>
      <c r="M3" s="250"/>
      <c r="N3" s="250"/>
      <c r="O3" s="250"/>
      <c r="P3" s="250"/>
      <c r="Q3" s="250"/>
      <c r="S3" s="71" t="str">
        <f>F!C1</f>
        <v>(ver. 2014)</v>
      </c>
      <c r="T3" s="71"/>
      <c r="U3" s="72"/>
    </row>
    <row r="4" spans="2:21" ht="24" customHeight="1">
      <c r="B4" s="70"/>
      <c r="C4" s="71"/>
      <c r="D4" s="71"/>
      <c r="E4" s="71"/>
      <c r="F4" s="250" t="s">
        <v>59</v>
      </c>
      <c r="G4" s="250"/>
      <c r="H4" s="250"/>
      <c r="I4" s="250"/>
      <c r="J4" s="250"/>
      <c r="K4" s="250"/>
      <c r="L4" s="250"/>
      <c r="M4" s="250"/>
      <c r="N4" s="250"/>
      <c r="O4" s="250"/>
      <c r="P4" s="250"/>
      <c r="Q4" s="250"/>
      <c r="R4" s="71"/>
      <c r="S4" s="71"/>
      <c r="T4" s="71"/>
      <c r="U4" s="72"/>
    </row>
    <row r="5" spans="2:21" ht="6.75" customHeight="1">
      <c r="B5" s="70"/>
      <c r="C5" s="71"/>
      <c r="D5" s="71"/>
      <c r="E5" s="71"/>
      <c r="F5" s="71"/>
      <c r="G5" s="71"/>
      <c r="H5" s="71"/>
      <c r="I5" s="71"/>
      <c r="J5" s="71"/>
      <c r="K5" s="71"/>
      <c r="L5" s="71"/>
      <c r="M5" s="71"/>
      <c r="N5" s="71"/>
      <c r="O5" s="71"/>
      <c r="P5" s="71"/>
      <c r="Q5" s="71"/>
      <c r="R5" s="71"/>
      <c r="S5" s="71"/>
      <c r="T5" s="71"/>
      <c r="U5" s="72"/>
    </row>
    <row r="6" spans="2:21" ht="12.75">
      <c r="B6" s="70"/>
      <c r="D6" s="73" t="s">
        <v>185</v>
      </c>
      <c r="E6" s="74"/>
      <c r="F6" s="74"/>
      <c r="G6" s="74"/>
      <c r="H6" s="74"/>
      <c r="I6" s="74"/>
      <c r="J6" s="74"/>
      <c r="K6" s="74"/>
      <c r="M6" s="73" t="s">
        <v>61</v>
      </c>
      <c r="N6" s="74"/>
      <c r="O6" s="74"/>
      <c r="P6" s="74"/>
      <c r="Q6" s="74"/>
      <c r="R6" s="74"/>
      <c r="S6" s="74"/>
      <c r="U6" s="72"/>
    </row>
    <row r="7" spans="2:29" ht="12.75">
      <c r="B7" s="70"/>
      <c r="C7" s="71"/>
      <c r="D7" s="86"/>
      <c r="E7" s="86"/>
      <c r="F7" s="86"/>
      <c r="G7" s="86"/>
      <c r="H7" s="86"/>
      <c r="I7" s="86"/>
      <c r="J7" s="86"/>
      <c r="K7" s="86"/>
      <c r="L7" s="86"/>
      <c r="M7" s="85"/>
      <c r="O7" s="86"/>
      <c r="P7" s="86"/>
      <c r="Q7" s="86"/>
      <c r="R7" s="86"/>
      <c r="S7" s="86"/>
      <c r="T7" s="71"/>
      <c r="U7" s="72"/>
      <c r="W7" s="22"/>
      <c r="X7" s="22"/>
      <c r="Y7" s="22"/>
      <c r="Z7" s="22"/>
      <c r="AA7" s="22"/>
      <c r="AB7" s="22"/>
      <c r="AC7" s="22"/>
    </row>
    <row r="8" spans="2:21" ht="12.75">
      <c r="B8" s="70"/>
      <c r="D8" s="75" t="s">
        <v>80</v>
      </c>
      <c r="L8" s="71"/>
      <c r="M8" s="77" t="s">
        <v>186</v>
      </c>
      <c r="N8" s="10"/>
      <c r="O8" s="269">
        <v>40338</v>
      </c>
      <c r="P8" s="270"/>
      <c r="Q8" s="270"/>
      <c r="R8" s="270"/>
      <c r="S8" s="271"/>
      <c r="T8" s="71"/>
      <c r="U8" s="72"/>
    </row>
    <row r="9" spans="2:21" ht="12.75">
      <c r="B9" s="70"/>
      <c r="M9" s="77" t="s">
        <v>187</v>
      </c>
      <c r="O9" s="269"/>
      <c r="P9" s="270"/>
      <c r="Q9" s="270"/>
      <c r="R9" s="270"/>
      <c r="S9" s="271"/>
      <c r="U9" s="72"/>
    </row>
    <row r="10" spans="2:21" ht="12.75">
      <c r="B10" s="70"/>
      <c r="D10" s="73" t="s">
        <v>60</v>
      </c>
      <c r="E10" s="74"/>
      <c r="F10" s="74"/>
      <c r="G10" s="74"/>
      <c r="H10" s="74"/>
      <c r="I10" s="74"/>
      <c r="J10" s="74"/>
      <c r="K10" s="74"/>
      <c r="U10" s="72"/>
    </row>
    <row r="11" spans="2:21" ht="12.75">
      <c r="B11" s="70"/>
      <c r="D11" s="71"/>
      <c r="E11" s="71"/>
      <c r="F11" s="71"/>
      <c r="G11" s="71"/>
      <c r="H11" s="71"/>
      <c r="I11" s="71"/>
      <c r="J11" s="71"/>
      <c r="K11" s="71"/>
      <c r="M11" s="75" t="s">
        <v>188</v>
      </c>
      <c r="N11" s="71"/>
      <c r="O11" s="92"/>
      <c r="P11" s="92"/>
      <c r="Q11" s="92"/>
      <c r="R11" s="92"/>
      <c r="S11" s="92"/>
      <c r="U11" s="72"/>
    </row>
    <row r="12" spans="2:21" ht="12.75">
      <c r="B12" s="70"/>
      <c r="D12" s="75" t="s">
        <v>62</v>
      </c>
      <c r="F12" s="263"/>
      <c r="G12" s="264"/>
      <c r="H12" s="264"/>
      <c r="I12" s="264"/>
      <c r="J12" s="264"/>
      <c r="K12" s="265"/>
      <c r="M12" s="71"/>
      <c r="N12" s="71"/>
      <c r="O12" s="92"/>
      <c r="P12" s="92"/>
      <c r="Q12" s="92"/>
      <c r="R12" s="92"/>
      <c r="S12" s="92"/>
      <c r="U12" s="72"/>
    </row>
    <row r="13" spans="2:21" ht="12.75">
      <c r="B13" s="70"/>
      <c r="D13" s="75" t="s">
        <v>64</v>
      </c>
      <c r="F13" s="263"/>
      <c r="G13" s="264"/>
      <c r="H13" s="264"/>
      <c r="I13" s="264"/>
      <c r="J13" s="264"/>
      <c r="K13" s="265"/>
      <c r="M13" s="71"/>
      <c r="N13" s="71"/>
      <c r="O13" s="92"/>
      <c r="P13" s="92"/>
      <c r="Q13" s="92"/>
      <c r="R13" s="92"/>
      <c r="S13" s="92"/>
      <c r="T13" s="71"/>
      <c r="U13" s="72"/>
    </row>
    <row r="14" spans="2:21" ht="12.75">
      <c r="B14" s="70"/>
      <c r="T14" s="71"/>
      <c r="U14" s="72"/>
    </row>
    <row r="15" spans="2:21" ht="12.75">
      <c r="B15" s="70"/>
      <c r="D15" s="75" t="s">
        <v>72</v>
      </c>
      <c r="E15" s="71"/>
      <c r="F15" s="263"/>
      <c r="G15" s="264"/>
      <c r="H15" s="264"/>
      <c r="I15" s="264"/>
      <c r="J15" s="264"/>
      <c r="K15" s="265"/>
      <c r="L15" s="71"/>
      <c r="M15" s="75" t="s">
        <v>189</v>
      </c>
      <c r="N15" s="71"/>
      <c r="O15" s="266" t="s">
        <v>190</v>
      </c>
      <c r="P15" s="267"/>
      <c r="Q15" s="267"/>
      <c r="R15" s="267"/>
      <c r="S15" s="268"/>
      <c r="T15" s="71"/>
      <c r="U15" s="72"/>
    </row>
    <row r="16" spans="2:21" ht="12.75">
      <c r="B16" s="70"/>
      <c r="L16" s="71"/>
      <c r="M16" s="75"/>
      <c r="N16" s="71"/>
      <c r="O16" s="92"/>
      <c r="P16" s="92"/>
      <c r="Q16" s="92"/>
      <c r="R16" s="92"/>
      <c r="S16" s="92"/>
      <c r="T16" s="71"/>
      <c r="U16" s="72"/>
    </row>
    <row r="17" spans="2:21" ht="12.75">
      <c r="B17" s="70"/>
      <c r="D17" s="75" t="s">
        <v>66</v>
      </c>
      <c r="F17" s="263"/>
      <c r="G17" s="264"/>
      <c r="H17" s="264"/>
      <c r="I17" s="264"/>
      <c r="J17" s="264"/>
      <c r="K17" s="265"/>
      <c r="L17" s="71"/>
      <c r="M17" s="71"/>
      <c r="N17" s="71"/>
      <c r="O17" s="92"/>
      <c r="P17" s="92"/>
      <c r="Q17" s="92"/>
      <c r="R17" s="92"/>
      <c r="S17" s="92"/>
      <c r="T17" s="71"/>
      <c r="U17" s="72"/>
    </row>
    <row r="18" spans="2:21" ht="12.75">
      <c r="B18" s="70"/>
      <c r="D18" s="75" t="s">
        <v>68</v>
      </c>
      <c r="F18" s="263"/>
      <c r="G18" s="264"/>
      <c r="H18" s="264"/>
      <c r="I18" s="264"/>
      <c r="J18" s="264"/>
      <c r="K18" s="265"/>
      <c r="L18" s="71"/>
      <c r="M18" s="71"/>
      <c r="N18" s="71"/>
      <c r="O18" s="92"/>
      <c r="P18" s="92"/>
      <c r="Q18" s="92"/>
      <c r="R18" s="92"/>
      <c r="S18" s="92"/>
      <c r="T18" s="71"/>
      <c r="U18" s="72"/>
    </row>
    <row r="19" spans="2:21" ht="12.75">
      <c r="B19" s="70"/>
      <c r="L19" s="71"/>
      <c r="T19" s="71"/>
      <c r="U19" s="72"/>
    </row>
    <row r="20" spans="2:21" ht="12.75">
      <c r="B20" s="70"/>
      <c r="D20" s="75" t="s">
        <v>69</v>
      </c>
      <c r="E20" s="71"/>
      <c r="F20" s="263"/>
      <c r="G20" s="264"/>
      <c r="H20" s="264"/>
      <c r="I20" s="264"/>
      <c r="J20" s="264"/>
      <c r="K20" s="265"/>
      <c r="L20" s="71"/>
      <c r="M20" s="77" t="s">
        <v>63</v>
      </c>
      <c r="N20" s="10"/>
      <c r="O20" s="263"/>
      <c r="P20" s="264"/>
      <c r="Q20" s="264"/>
      <c r="R20" s="264"/>
      <c r="S20" s="265"/>
      <c r="T20" s="71"/>
      <c r="U20" s="72"/>
    </row>
    <row r="21" spans="2:21" ht="12.75">
      <c r="B21" s="70"/>
      <c r="D21" s="75" t="s">
        <v>70</v>
      </c>
      <c r="E21" s="71"/>
      <c r="F21" s="263"/>
      <c r="G21" s="264"/>
      <c r="H21" s="264"/>
      <c r="I21" s="264"/>
      <c r="J21" s="264"/>
      <c r="K21" s="265"/>
      <c r="L21" s="71"/>
      <c r="T21" s="71"/>
      <c r="U21" s="72"/>
    </row>
    <row r="22" spans="2:21" ht="12.75">
      <c r="B22" s="70"/>
      <c r="I22" s="206"/>
      <c r="L22" s="71"/>
      <c r="M22" s="77" t="s">
        <v>65</v>
      </c>
      <c r="N22" s="10"/>
      <c r="O22" s="263"/>
      <c r="P22" s="264"/>
      <c r="Q22" s="264"/>
      <c r="R22" s="264"/>
      <c r="S22" s="265"/>
      <c r="T22" s="71"/>
      <c r="U22" s="72"/>
    </row>
    <row r="23" spans="2:21" ht="12.75">
      <c r="B23" s="70"/>
      <c r="D23" s="75" t="s">
        <v>71</v>
      </c>
      <c r="E23" s="71"/>
      <c r="F23" s="263"/>
      <c r="G23" s="264"/>
      <c r="H23" s="264"/>
      <c r="I23" s="264"/>
      <c r="J23" s="264"/>
      <c r="K23" s="265"/>
      <c r="L23" s="71"/>
      <c r="T23" s="71"/>
      <c r="U23" s="72"/>
    </row>
    <row r="24" spans="2:21" ht="12.75">
      <c r="B24" s="70"/>
      <c r="L24" s="71"/>
      <c r="M24" s="91" t="s">
        <v>67</v>
      </c>
      <c r="O24" s="92"/>
      <c r="P24" s="92"/>
      <c r="Q24" s="92"/>
      <c r="R24" s="92"/>
      <c r="S24" s="92"/>
      <c r="T24" s="71"/>
      <c r="U24" s="72"/>
    </row>
    <row r="25" spans="2:21" ht="12.75">
      <c r="B25" s="70"/>
      <c r="D25" s="75"/>
      <c r="E25" s="75"/>
      <c r="F25" s="92"/>
      <c r="G25" s="92"/>
      <c r="H25" s="92"/>
      <c r="I25" s="92"/>
      <c r="J25" s="92"/>
      <c r="K25" s="92"/>
      <c r="L25" s="71"/>
      <c r="O25" s="92"/>
      <c r="P25" s="92"/>
      <c r="Q25" s="92"/>
      <c r="R25" s="92"/>
      <c r="S25" s="92"/>
      <c r="T25" s="71"/>
      <c r="U25" s="72"/>
    </row>
    <row r="26" spans="2:21" ht="12.75">
      <c r="B26" s="70"/>
      <c r="D26" s="71"/>
      <c r="E26" s="71"/>
      <c r="F26" s="92"/>
      <c r="G26" s="92"/>
      <c r="H26" s="92"/>
      <c r="I26" s="92"/>
      <c r="J26" s="92"/>
      <c r="K26" s="92"/>
      <c r="L26" s="71"/>
      <c r="O26" s="92"/>
      <c r="P26" s="93"/>
      <c r="Q26" s="92"/>
      <c r="R26" s="92"/>
      <c r="S26" s="213">
        <v>2</v>
      </c>
      <c r="T26" s="71"/>
      <c r="U26" s="72"/>
    </row>
    <row r="27" spans="2:21" ht="12.75">
      <c r="B27" s="70"/>
      <c r="C27" s="71"/>
      <c r="E27" s="71"/>
      <c r="L27" s="86"/>
      <c r="O27" s="92"/>
      <c r="P27" s="93"/>
      <c r="Q27" s="92"/>
      <c r="R27" s="92"/>
      <c r="S27" s="92"/>
      <c r="T27" s="71"/>
      <c r="U27" s="72"/>
    </row>
    <row r="28" spans="2:21" ht="12.75">
      <c r="B28" s="70"/>
      <c r="C28" s="71"/>
      <c r="D28" s="73" t="s">
        <v>73</v>
      </c>
      <c r="E28" s="74"/>
      <c r="F28" s="74"/>
      <c r="G28" s="74"/>
      <c r="H28" s="74"/>
      <c r="I28" s="74"/>
      <c r="J28" s="74"/>
      <c r="K28" s="74"/>
      <c r="L28" s="86"/>
      <c r="M28" s="71"/>
      <c r="N28" s="71"/>
      <c r="O28" s="92"/>
      <c r="P28" s="92"/>
      <c r="Q28" s="92"/>
      <c r="R28" s="92"/>
      <c r="S28" s="92"/>
      <c r="T28" s="71"/>
      <c r="U28" s="72"/>
    </row>
    <row r="29" spans="2:21" ht="12.75">
      <c r="B29" s="70"/>
      <c r="C29" s="71"/>
      <c r="D29" s="71"/>
      <c r="E29" s="71"/>
      <c r="F29" s="71"/>
      <c r="G29" s="71"/>
      <c r="H29" s="71"/>
      <c r="I29" s="71"/>
      <c r="J29" s="71"/>
      <c r="K29" s="71"/>
      <c r="L29" s="71"/>
      <c r="M29" s="71"/>
      <c r="N29" s="71"/>
      <c r="O29" s="92"/>
      <c r="P29" s="92"/>
      <c r="Q29" s="92"/>
      <c r="R29" s="92"/>
      <c r="S29" s="92"/>
      <c r="T29" s="71"/>
      <c r="U29" s="72"/>
    </row>
    <row r="30" spans="2:29" ht="12.75">
      <c r="B30" s="70"/>
      <c r="C30" s="71"/>
      <c r="D30" s="75" t="s">
        <v>74</v>
      </c>
      <c r="E30" s="71"/>
      <c r="F30" s="263"/>
      <c r="G30" s="264"/>
      <c r="H30" s="264"/>
      <c r="I30" s="264"/>
      <c r="J30" s="264"/>
      <c r="K30" s="265"/>
      <c r="L30" s="207"/>
      <c r="M30" s="71"/>
      <c r="N30" s="71"/>
      <c r="O30" s="92"/>
      <c r="P30" s="92"/>
      <c r="Q30" s="92"/>
      <c r="R30" s="92"/>
      <c r="S30" s="92"/>
      <c r="T30" s="71"/>
      <c r="U30" s="72"/>
      <c r="W30" s="22"/>
      <c r="X30" s="22"/>
      <c r="Y30" s="22"/>
      <c r="Z30" s="22"/>
      <c r="AA30" s="22"/>
      <c r="AB30" s="22"/>
      <c r="AC30" s="22"/>
    </row>
    <row r="31" spans="2:29" ht="12.75">
      <c r="B31" s="70"/>
      <c r="C31" s="71"/>
      <c r="D31" s="75" t="s">
        <v>75</v>
      </c>
      <c r="E31" s="71"/>
      <c r="F31" s="263"/>
      <c r="G31" s="264"/>
      <c r="H31" s="264"/>
      <c r="I31" s="264"/>
      <c r="J31" s="264"/>
      <c r="K31" s="265"/>
      <c r="L31" s="207"/>
      <c r="T31" s="71"/>
      <c r="U31" s="72"/>
      <c r="W31" s="22"/>
      <c r="X31" s="22"/>
      <c r="Y31" s="22"/>
      <c r="Z31" s="22"/>
      <c r="AA31" s="22"/>
      <c r="AB31" s="22"/>
      <c r="AC31" s="22"/>
    </row>
    <row r="32" spans="2:29" ht="12.75">
      <c r="B32" s="70"/>
      <c r="C32" s="71"/>
      <c r="D32" s="75" t="s">
        <v>77</v>
      </c>
      <c r="E32" s="71"/>
      <c r="F32" s="263"/>
      <c r="G32" s="264"/>
      <c r="H32" s="264"/>
      <c r="I32" s="264"/>
      <c r="J32" s="264"/>
      <c r="K32" s="265"/>
      <c r="L32" s="86"/>
      <c r="M32" s="75" t="s">
        <v>76</v>
      </c>
      <c r="N32" s="71"/>
      <c r="O32" s="92"/>
      <c r="P32" s="92"/>
      <c r="Q32" s="92"/>
      <c r="R32" s="92"/>
      <c r="S32" s="92"/>
      <c r="T32" s="71"/>
      <c r="U32" s="72"/>
      <c r="W32" s="22"/>
      <c r="X32" s="22"/>
      <c r="Y32" s="22"/>
      <c r="Z32" s="22"/>
      <c r="AA32" s="22"/>
      <c r="AB32" s="22"/>
      <c r="AC32" s="22"/>
    </row>
    <row r="33" spans="2:29" ht="12.75">
      <c r="B33" s="70"/>
      <c r="C33" s="71"/>
      <c r="D33" s="75" t="s">
        <v>78</v>
      </c>
      <c r="E33" s="71"/>
      <c r="F33" s="263">
        <v>1.01</v>
      </c>
      <c r="G33" s="264"/>
      <c r="H33" s="264"/>
      <c r="I33" s="264"/>
      <c r="J33" s="264"/>
      <c r="K33" s="265"/>
      <c r="L33" s="218">
        <f>IF(ISNUMBER(F33),F33,SUBSTITUTE(F33,".",","))</f>
        <v>1.01</v>
      </c>
      <c r="M33" s="71"/>
      <c r="N33" s="71"/>
      <c r="O33" s="92"/>
      <c r="P33" s="92"/>
      <c r="Q33" s="92"/>
      <c r="R33" s="92"/>
      <c r="S33" s="92"/>
      <c r="T33" s="71"/>
      <c r="U33" s="72"/>
      <c r="W33" s="22"/>
      <c r="X33" s="22"/>
      <c r="Y33" s="22"/>
      <c r="Z33" s="22"/>
      <c r="AA33" s="22"/>
      <c r="AB33" s="22"/>
      <c r="AC33" s="22"/>
    </row>
    <row r="34" spans="2:29" ht="12.75">
      <c r="B34" s="70"/>
      <c r="C34" s="71"/>
      <c r="D34" s="75" t="s">
        <v>79</v>
      </c>
      <c r="E34" s="71"/>
      <c r="F34" s="263"/>
      <c r="G34" s="264"/>
      <c r="H34" s="264"/>
      <c r="I34" s="264"/>
      <c r="J34" s="264"/>
      <c r="K34" s="265"/>
      <c r="L34" s="86"/>
      <c r="M34" s="71"/>
      <c r="N34" s="71"/>
      <c r="O34" s="92"/>
      <c r="P34" s="92"/>
      <c r="Q34" s="92"/>
      <c r="R34" s="92"/>
      <c r="S34" s="92"/>
      <c r="T34" s="71"/>
      <c r="U34" s="72"/>
      <c r="W34" s="22"/>
      <c r="X34" s="22"/>
      <c r="Y34" s="22"/>
      <c r="Z34" s="22"/>
      <c r="AA34" s="22"/>
      <c r="AB34" s="22"/>
      <c r="AC34" s="22"/>
    </row>
    <row r="35" spans="2:29" ht="12.75">
      <c r="B35" s="70"/>
      <c r="C35" s="71"/>
      <c r="D35" s="75" t="s">
        <v>70</v>
      </c>
      <c r="E35" s="71"/>
      <c r="F35" s="263"/>
      <c r="G35" s="264"/>
      <c r="H35" s="264"/>
      <c r="I35" s="264"/>
      <c r="J35" s="264"/>
      <c r="K35" s="265"/>
      <c r="L35" s="87"/>
      <c r="T35" s="71"/>
      <c r="U35" s="72"/>
      <c r="W35" s="22"/>
      <c r="X35" s="22"/>
      <c r="Y35" s="22"/>
      <c r="Z35" s="22"/>
      <c r="AA35" s="22"/>
      <c r="AB35" s="22"/>
      <c r="AC35" s="22"/>
    </row>
    <row r="36" spans="2:29" ht="12.75">
      <c r="B36" s="70"/>
      <c r="C36" s="71"/>
      <c r="D36" s="71"/>
      <c r="E36" s="71"/>
      <c r="F36" s="71"/>
      <c r="G36" s="71"/>
      <c r="H36" s="71"/>
      <c r="I36" s="71"/>
      <c r="J36" s="71"/>
      <c r="K36" s="71"/>
      <c r="L36" s="86"/>
      <c r="T36" s="71"/>
      <c r="U36" s="72"/>
      <c r="W36" s="22"/>
      <c r="X36" s="22"/>
      <c r="Y36" s="22"/>
      <c r="Z36" s="22"/>
      <c r="AA36" s="22"/>
      <c r="AB36" s="22"/>
      <c r="AC36" s="22"/>
    </row>
    <row r="37" spans="2:21" ht="12.75">
      <c r="B37" s="70"/>
      <c r="C37" s="73" t="s">
        <v>81</v>
      </c>
      <c r="D37" s="74"/>
      <c r="E37" s="74"/>
      <c r="F37" s="74"/>
      <c r="G37" s="74"/>
      <c r="H37" s="74"/>
      <c r="I37" s="74"/>
      <c r="J37" s="74"/>
      <c r="K37" s="74"/>
      <c r="L37" s="74"/>
      <c r="M37" s="74"/>
      <c r="N37" s="74"/>
      <c r="O37" s="74"/>
      <c r="P37" s="74"/>
      <c r="Q37" s="74"/>
      <c r="R37" s="74"/>
      <c r="S37" s="74"/>
      <c r="T37" s="74"/>
      <c r="U37" s="72"/>
    </row>
    <row r="38" spans="2:21" ht="4.5" customHeight="1">
      <c r="B38" s="70"/>
      <c r="C38" s="71"/>
      <c r="D38" s="71"/>
      <c r="E38" s="71"/>
      <c r="F38" s="71"/>
      <c r="G38" s="71"/>
      <c r="H38" s="71"/>
      <c r="I38" s="71"/>
      <c r="J38" s="71"/>
      <c r="K38" s="71"/>
      <c r="L38" s="71"/>
      <c r="M38" s="71"/>
      <c r="N38" s="71"/>
      <c r="O38" s="71"/>
      <c r="P38" s="71"/>
      <c r="Q38" s="71"/>
      <c r="R38" s="71"/>
      <c r="S38" s="71"/>
      <c r="T38" s="71"/>
      <c r="U38" s="72"/>
    </row>
    <row r="39" spans="2:21" ht="12.75">
      <c r="B39" s="70"/>
      <c r="C39" s="75" t="s">
        <v>82</v>
      </c>
      <c r="D39" s="71"/>
      <c r="E39" s="94">
        <f>F!F18</f>
        <v>0</v>
      </c>
      <c r="F39" s="95" t="s">
        <v>83</v>
      </c>
      <c r="G39" s="96">
        <f>F!F19</f>
        <v>0</v>
      </c>
      <c r="H39" s="97" t="s">
        <v>84</v>
      </c>
      <c r="I39" s="71"/>
      <c r="J39" s="75" t="s">
        <v>85</v>
      </c>
      <c r="K39" s="71"/>
      <c r="L39" s="272">
        <f>Loggbok!H24</f>
        <v>0</v>
      </c>
      <c r="M39" s="273"/>
      <c r="N39" s="97" t="s">
        <v>86</v>
      </c>
      <c r="O39" s="71"/>
      <c r="P39" s="75" t="s">
        <v>85</v>
      </c>
      <c r="Q39" s="75"/>
      <c r="R39" s="276">
        <f>Loggbok!H24</f>
        <v>0</v>
      </c>
      <c r="S39" s="246"/>
      <c r="T39" s="98" t="s">
        <v>86</v>
      </c>
      <c r="U39" s="72"/>
    </row>
    <row r="40" spans="2:21" ht="12.75">
      <c r="B40" s="70"/>
      <c r="C40" s="75" t="s">
        <v>87</v>
      </c>
      <c r="D40" s="71"/>
      <c r="E40" s="94">
        <f>F!F21</f>
        <v>24</v>
      </c>
      <c r="F40" s="95" t="s">
        <v>83</v>
      </c>
      <c r="G40" s="99"/>
      <c r="H40" s="97"/>
      <c r="I40" s="71"/>
      <c r="J40" s="75" t="s">
        <v>88</v>
      </c>
      <c r="K40" s="71"/>
      <c r="L40" s="272">
        <f>Loggbok!L24</f>
        <v>0</v>
      </c>
      <c r="M40" s="273"/>
      <c r="N40" s="97" t="s">
        <v>89</v>
      </c>
      <c r="O40" s="71"/>
      <c r="P40" s="75" t="s">
        <v>90</v>
      </c>
      <c r="Q40" s="71"/>
      <c r="R40" s="276">
        <f>IF(F!H23=1,IF(R39+L42&lt;0,0,R39+L42),R39)</f>
        <v>0</v>
      </c>
      <c r="S40" s="246"/>
      <c r="T40" s="98" t="s">
        <v>86</v>
      </c>
      <c r="U40" s="72"/>
    </row>
    <row r="41" spans="2:21" ht="13.5" thickBot="1">
      <c r="B41" s="70"/>
      <c r="C41" s="89"/>
      <c r="D41" s="89"/>
      <c r="E41" s="100"/>
      <c r="F41" s="101"/>
      <c r="G41" s="89"/>
      <c r="H41" s="101"/>
      <c r="I41" s="71"/>
      <c r="J41" s="89"/>
      <c r="K41" s="89"/>
      <c r="L41" s="89"/>
      <c r="M41" s="89"/>
      <c r="N41" s="101"/>
      <c r="O41" s="71"/>
      <c r="P41" s="102" t="s">
        <v>78</v>
      </c>
      <c r="Q41" s="89"/>
      <c r="R41" s="247">
        <f>L33</f>
        <v>1.01</v>
      </c>
      <c r="S41" s="248"/>
      <c r="T41" s="103"/>
      <c r="U41" s="72"/>
    </row>
    <row r="42" spans="2:21" ht="12.75">
      <c r="B42" s="70"/>
      <c r="C42" s="104" t="s">
        <v>91</v>
      </c>
      <c r="D42" s="84"/>
      <c r="E42" s="105" t="str">
        <f>IF(F!H23=1,F!F23,"-")</f>
        <v>-</v>
      </c>
      <c r="F42" s="106" t="s">
        <v>83</v>
      </c>
      <c r="G42" s="107" t="str">
        <f>IF(F!H23=1,F!F24,"-")</f>
        <v>-</v>
      </c>
      <c r="H42" s="108" t="s">
        <v>84</v>
      </c>
      <c r="I42" s="84"/>
      <c r="J42" s="104" t="s">
        <v>92</v>
      </c>
      <c r="K42" s="84"/>
      <c r="L42" s="274" t="str">
        <f>IF(F!H23=1,-((L39/E40)*2*F!K23),"-")</f>
        <v>-</v>
      </c>
      <c r="M42" s="275"/>
      <c r="N42" s="108" t="s">
        <v>86</v>
      </c>
      <c r="O42" s="84"/>
      <c r="P42" s="104" t="s">
        <v>93</v>
      </c>
      <c r="Q42" s="84"/>
      <c r="R42" s="274">
        <f>IF(R41=0,0,R40/R41)</f>
        <v>0</v>
      </c>
      <c r="S42" s="275"/>
      <c r="T42" s="108" t="s">
        <v>86</v>
      </c>
      <c r="U42" s="72"/>
    </row>
    <row r="43" spans="2:21" ht="9" customHeight="1">
      <c r="B43" s="70"/>
      <c r="C43" s="71"/>
      <c r="D43" s="71"/>
      <c r="E43" s="71"/>
      <c r="F43" s="71"/>
      <c r="G43" s="71"/>
      <c r="H43" s="71"/>
      <c r="I43" s="71"/>
      <c r="J43" s="71"/>
      <c r="K43" s="71"/>
      <c r="L43" s="71"/>
      <c r="M43" s="71"/>
      <c r="N43" s="71"/>
      <c r="O43" s="71"/>
      <c r="P43" s="71"/>
      <c r="Q43" s="71"/>
      <c r="R43" s="71"/>
      <c r="S43" s="71"/>
      <c r="T43" s="71"/>
      <c r="U43" s="72"/>
    </row>
    <row r="44" spans="2:21" ht="12.75">
      <c r="B44" s="70"/>
      <c r="C44" s="73" t="s">
        <v>94</v>
      </c>
      <c r="D44" s="74"/>
      <c r="E44" s="74"/>
      <c r="F44" s="74"/>
      <c r="G44" s="74"/>
      <c r="H44" s="74"/>
      <c r="I44" s="74"/>
      <c r="J44" s="74"/>
      <c r="K44" s="74"/>
      <c r="L44" s="74"/>
      <c r="M44" s="74"/>
      <c r="N44" s="74"/>
      <c r="O44" s="74"/>
      <c r="P44" s="74"/>
      <c r="Q44" s="74"/>
      <c r="R44" s="74"/>
      <c r="S44" s="74"/>
      <c r="T44" s="74"/>
      <c r="U44" s="72"/>
    </row>
    <row r="45" spans="2:21" ht="4.5" customHeight="1">
      <c r="B45" s="70"/>
      <c r="C45" s="71"/>
      <c r="D45" s="71"/>
      <c r="E45" s="71"/>
      <c r="F45" s="71"/>
      <c r="G45" s="71"/>
      <c r="H45" s="71"/>
      <c r="I45" s="71"/>
      <c r="J45" s="71"/>
      <c r="K45" s="71"/>
      <c r="L45" s="71"/>
      <c r="M45" s="71"/>
      <c r="N45" s="71"/>
      <c r="O45" s="71"/>
      <c r="P45" s="71"/>
      <c r="Q45" s="71"/>
      <c r="R45" s="71"/>
      <c r="S45" s="71"/>
      <c r="T45" s="71"/>
      <c r="U45" s="72"/>
    </row>
    <row r="46" spans="2:21" ht="10.5" customHeight="1">
      <c r="B46" s="70"/>
      <c r="D46" s="109">
        <f>F!K32</f>
        <v>1</v>
      </c>
      <c r="E46" s="110" t="str">
        <f>F!L32</f>
        <v>-</v>
      </c>
      <c r="F46" s="109">
        <f>F!M32</f>
        <v>13</v>
      </c>
      <c r="G46" s="110" t="str">
        <f>F!N32</f>
        <v>-</v>
      </c>
      <c r="H46" s="109">
        <f>F!O32</f>
        <v>25</v>
      </c>
      <c r="I46" s="110" t="str">
        <f>F!P32</f>
        <v>-</v>
      </c>
      <c r="J46" s="109">
        <f>F!Q32</f>
        <v>37</v>
      </c>
      <c r="K46" s="110" t="str">
        <f>F!R32</f>
        <v>-</v>
      </c>
      <c r="L46" s="109">
        <f>F!S32</f>
        <v>49</v>
      </c>
      <c r="M46" s="110" t="str">
        <f>F!T32</f>
        <v>-</v>
      </c>
      <c r="N46" s="109">
        <f>F!U32</f>
        <v>61</v>
      </c>
      <c r="O46" s="110" t="str">
        <f>F!V32</f>
        <v>-</v>
      </c>
      <c r="P46" s="109">
        <f>F!W32</f>
        <v>73</v>
      </c>
      <c r="Q46" s="110" t="str">
        <f>F!X32</f>
        <v>-</v>
      </c>
      <c r="R46" s="109">
        <f>F!Y32</f>
        <v>85</v>
      </c>
      <c r="S46" s="110" t="str">
        <f>F!Z32</f>
        <v>-</v>
      </c>
      <c r="T46" s="111"/>
      <c r="U46" s="72"/>
    </row>
    <row r="47" spans="2:21" ht="10.5" customHeight="1">
      <c r="B47" s="70"/>
      <c r="D47" s="109">
        <f>F!K33</f>
        <v>2</v>
      </c>
      <c r="E47" s="110" t="str">
        <f>F!L33</f>
        <v>-</v>
      </c>
      <c r="F47" s="109">
        <f>F!M33</f>
        <v>14</v>
      </c>
      <c r="G47" s="110" t="str">
        <f>F!N33</f>
        <v>-</v>
      </c>
      <c r="H47" s="109">
        <f>F!O33</f>
        <v>26</v>
      </c>
      <c r="I47" s="110" t="str">
        <f>F!P33</f>
        <v>-</v>
      </c>
      <c r="J47" s="109">
        <f>F!Q33</f>
        <v>38</v>
      </c>
      <c r="K47" s="110" t="str">
        <f>F!R33</f>
        <v>-</v>
      </c>
      <c r="L47" s="109">
        <f>F!S33</f>
        <v>50</v>
      </c>
      <c r="M47" s="110" t="str">
        <f>F!T33</f>
        <v>-</v>
      </c>
      <c r="N47" s="109">
        <f>F!U33</f>
        <v>62</v>
      </c>
      <c r="O47" s="110" t="str">
        <f>F!V33</f>
        <v>-</v>
      </c>
      <c r="P47" s="109">
        <f>F!W33</f>
        <v>74</v>
      </c>
      <c r="Q47" s="110" t="str">
        <f>F!X33</f>
        <v>-</v>
      </c>
      <c r="R47" s="109">
        <f>F!Y33</f>
        <v>86</v>
      </c>
      <c r="S47" s="110" t="str">
        <f>F!Z33</f>
        <v>-</v>
      </c>
      <c r="T47" s="111"/>
      <c r="U47" s="72"/>
    </row>
    <row r="48" spans="2:21" ht="10.5" customHeight="1">
      <c r="B48" s="70"/>
      <c r="D48" s="109">
        <f>F!K34</f>
        <v>3</v>
      </c>
      <c r="E48" s="110" t="str">
        <f>F!L34</f>
        <v>-</v>
      </c>
      <c r="F48" s="109">
        <f>F!M34</f>
        <v>15</v>
      </c>
      <c r="G48" s="110" t="str">
        <f>F!N34</f>
        <v>-</v>
      </c>
      <c r="H48" s="109">
        <f>F!O34</f>
        <v>27</v>
      </c>
      <c r="I48" s="110" t="str">
        <f>F!P34</f>
        <v>-</v>
      </c>
      <c r="J48" s="109">
        <f>F!Q34</f>
        <v>39</v>
      </c>
      <c r="K48" s="110" t="str">
        <f>F!R34</f>
        <v>-</v>
      </c>
      <c r="L48" s="109">
        <f>F!S34</f>
        <v>51</v>
      </c>
      <c r="M48" s="110" t="str">
        <f>F!T34</f>
        <v>-</v>
      </c>
      <c r="N48" s="109">
        <f>F!U34</f>
        <v>63</v>
      </c>
      <c r="O48" s="110" t="str">
        <f>F!V34</f>
        <v>-</v>
      </c>
      <c r="P48" s="109">
        <f>F!W34</f>
        <v>75</v>
      </c>
      <c r="Q48" s="110" t="str">
        <f>F!X34</f>
        <v>-</v>
      </c>
      <c r="R48" s="109">
        <f>F!Y34</f>
        <v>87</v>
      </c>
      <c r="S48" s="110" t="str">
        <f>F!Z34</f>
        <v>-</v>
      </c>
      <c r="T48" s="111"/>
      <c r="U48" s="72"/>
    </row>
    <row r="49" spans="2:21" ht="10.5" customHeight="1">
      <c r="B49" s="70"/>
      <c r="D49" s="109">
        <f>F!K35</f>
        <v>4</v>
      </c>
      <c r="E49" s="110" t="str">
        <f>F!L35</f>
        <v>-</v>
      </c>
      <c r="F49" s="109">
        <f>F!M35</f>
        <v>16</v>
      </c>
      <c r="G49" s="110" t="str">
        <f>F!N35</f>
        <v>-</v>
      </c>
      <c r="H49" s="109">
        <f>F!O35</f>
        <v>28</v>
      </c>
      <c r="I49" s="110" t="str">
        <f>F!P35</f>
        <v>-</v>
      </c>
      <c r="J49" s="109">
        <f>F!Q35</f>
        <v>40</v>
      </c>
      <c r="K49" s="110" t="str">
        <f>F!R35</f>
        <v>-</v>
      </c>
      <c r="L49" s="109">
        <f>F!S35</f>
        <v>52</v>
      </c>
      <c r="M49" s="110" t="str">
        <f>F!T35</f>
        <v>-</v>
      </c>
      <c r="N49" s="109">
        <f>F!U35</f>
        <v>64</v>
      </c>
      <c r="O49" s="110" t="str">
        <f>F!V35</f>
        <v>-</v>
      </c>
      <c r="P49" s="109">
        <f>F!W35</f>
        <v>76</v>
      </c>
      <c r="Q49" s="110" t="str">
        <f>F!X35</f>
        <v>-</v>
      </c>
      <c r="R49" s="109">
        <f>F!Y35</f>
        <v>88</v>
      </c>
      <c r="S49" s="110" t="str">
        <f>F!Z35</f>
        <v>-</v>
      </c>
      <c r="T49" s="111"/>
      <c r="U49" s="72"/>
    </row>
    <row r="50" spans="2:21" ht="10.5" customHeight="1">
      <c r="B50" s="70"/>
      <c r="D50" s="109">
        <f>F!K36</f>
        <v>5</v>
      </c>
      <c r="E50" s="110" t="str">
        <f>F!L36</f>
        <v>-</v>
      </c>
      <c r="F50" s="109">
        <f>F!M36</f>
        <v>17</v>
      </c>
      <c r="G50" s="110" t="str">
        <f>F!N36</f>
        <v>-</v>
      </c>
      <c r="H50" s="109">
        <f>F!O36</f>
        <v>29</v>
      </c>
      <c r="I50" s="110" t="str">
        <f>F!P36</f>
        <v>-</v>
      </c>
      <c r="J50" s="109">
        <f>F!Q36</f>
        <v>41</v>
      </c>
      <c r="K50" s="110" t="str">
        <f>F!R36</f>
        <v>-</v>
      </c>
      <c r="L50" s="109">
        <f>F!S36</f>
        <v>53</v>
      </c>
      <c r="M50" s="110" t="str">
        <f>F!T36</f>
        <v>-</v>
      </c>
      <c r="N50" s="109">
        <f>F!U36</f>
        <v>65</v>
      </c>
      <c r="O50" s="110" t="str">
        <f>F!V36</f>
        <v>-</v>
      </c>
      <c r="P50" s="109">
        <f>F!W36</f>
        <v>77</v>
      </c>
      <c r="Q50" s="110" t="str">
        <f>F!X36</f>
        <v>-</v>
      </c>
      <c r="R50" s="109">
        <f>F!Y36</f>
        <v>89</v>
      </c>
      <c r="S50" s="110" t="str">
        <f>F!Z36</f>
        <v>-</v>
      </c>
      <c r="T50" s="111"/>
      <c r="U50" s="72"/>
    </row>
    <row r="51" spans="2:21" ht="10.5" customHeight="1">
      <c r="B51" s="70"/>
      <c r="D51" s="109">
        <f>F!K37</f>
        <v>6</v>
      </c>
      <c r="E51" s="110" t="str">
        <f>F!L37</f>
        <v>-</v>
      </c>
      <c r="F51" s="109">
        <f>F!M37</f>
        <v>18</v>
      </c>
      <c r="G51" s="110" t="str">
        <f>F!N37</f>
        <v>-</v>
      </c>
      <c r="H51" s="109">
        <f>F!O37</f>
        <v>30</v>
      </c>
      <c r="I51" s="110" t="str">
        <f>F!P37</f>
        <v>-</v>
      </c>
      <c r="J51" s="109">
        <f>F!Q37</f>
        <v>42</v>
      </c>
      <c r="K51" s="110" t="str">
        <f>F!R37</f>
        <v>-</v>
      </c>
      <c r="L51" s="109">
        <f>F!S37</f>
        <v>54</v>
      </c>
      <c r="M51" s="110" t="str">
        <f>F!T37</f>
        <v>-</v>
      </c>
      <c r="N51" s="109">
        <f>F!U37</f>
        <v>66</v>
      </c>
      <c r="O51" s="110" t="str">
        <f>F!V37</f>
        <v>-</v>
      </c>
      <c r="P51" s="109">
        <f>F!W37</f>
        <v>78</v>
      </c>
      <c r="Q51" s="110" t="str">
        <f>F!X37</f>
        <v>-</v>
      </c>
      <c r="R51" s="109">
        <f>F!Y37</f>
        <v>90</v>
      </c>
      <c r="S51" s="110" t="str">
        <f>F!Z37</f>
        <v>-</v>
      </c>
      <c r="T51" s="111"/>
      <c r="U51" s="72"/>
    </row>
    <row r="52" spans="2:21" ht="10.5" customHeight="1">
      <c r="B52" s="70"/>
      <c r="D52" s="109">
        <f>F!K38</f>
        <v>7</v>
      </c>
      <c r="E52" s="110" t="str">
        <f>F!L38</f>
        <v>-</v>
      </c>
      <c r="F52" s="109">
        <f>F!M38</f>
        <v>19</v>
      </c>
      <c r="G52" s="110" t="str">
        <f>F!N38</f>
        <v>-</v>
      </c>
      <c r="H52" s="109">
        <f>F!O38</f>
        <v>31</v>
      </c>
      <c r="I52" s="110" t="str">
        <f>F!P38</f>
        <v>-</v>
      </c>
      <c r="J52" s="109">
        <f>F!Q38</f>
        <v>43</v>
      </c>
      <c r="K52" s="110" t="str">
        <f>F!R38</f>
        <v>-</v>
      </c>
      <c r="L52" s="109">
        <f>F!S38</f>
        <v>55</v>
      </c>
      <c r="M52" s="110" t="str">
        <f>F!T38</f>
        <v>-</v>
      </c>
      <c r="N52" s="109">
        <f>F!U38</f>
        <v>67</v>
      </c>
      <c r="O52" s="110" t="str">
        <f>F!V38</f>
        <v>-</v>
      </c>
      <c r="P52" s="109">
        <f>F!W38</f>
        <v>79</v>
      </c>
      <c r="Q52" s="110" t="str">
        <f>F!X38</f>
        <v>-</v>
      </c>
      <c r="R52" s="109">
        <f>F!Y38</f>
        <v>91</v>
      </c>
      <c r="S52" s="110" t="str">
        <f>F!Z38</f>
        <v>-</v>
      </c>
      <c r="T52" s="111"/>
      <c r="U52" s="72"/>
    </row>
    <row r="53" spans="2:21" ht="10.5" customHeight="1">
      <c r="B53" s="70"/>
      <c r="D53" s="109">
        <f>F!K39</f>
        <v>8</v>
      </c>
      <c r="E53" s="110" t="str">
        <f>F!L39</f>
        <v>-</v>
      </c>
      <c r="F53" s="109">
        <f>F!M39</f>
        <v>20</v>
      </c>
      <c r="G53" s="110" t="str">
        <f>F!N39</f>
        <v>-</v>
      </c>
      <c r="H53" s="109">
        <f>F!O39</f>
        <v>32</v>
      </c>
      <c r="I53" s="110" t="str">
        <f>F!P39</f>
        <v>-</v>
      </c>
      <c r="J53" s="109">
        <f>F!Q39</f>
        <v>44</v>
      </c>
      <c r="K53" s="110" t="str">
        <f>F!R39</f>
        <v>-</v>
      </c>
      <c r="L53" s="109">
        <f>F!S39</f>
        <v>56</v>
      </c>
      <c r="M53" s="110" t="str">
        <f>F!T39</f>
        <v>-</v>
      </c>
      <c r="N53" s="109">
        <f>F!U39</f>
        <v>68</v>
      </c>
      <c r="O53" s="110" t="str">
        <f>F!V39</f>
        <v>-</v>
      </c>
      <c r="P53" s="109">
        <f>F!W39</f>
        <v>80</v>
      </c>
      <c r="Q53" s="110" t="str">
        <f>F!X39</f>
        <v>-</v>
      </c>
      <c r="R53" s="109">
        <f>F!Y39</f>
        <v>92</v>
      </c>
      <c r="S53" s="110" t="str">
        <f>F!Z39</f>
        <v>-</v>
      </c>
      <c r="T53" s="111"/>
      <c r="U53" s="72"/>
    </row>
    <row r="54" spans="2:21" ht="10.5" customHeight="1">
      <c r="B54" s="70"/>
      <c r="D54" s="109">
        <f>F!K40</f>
        <v>9</v>
      </c>
      <c r="E54" s="110" t="str">
        <f>F!L40</f>
        <v>-</v>
      </c>
      <c r="F54" s="109">
        <f>F!M40</f>
        <v>21</v>
      </c>
      <c r="G54" s="110" t="str">
        <f>F!N40</f>
        <v>-</v>
      </c>
      <c r="H54" s="109">
        <f>F!O40</f>
        <v>33</v>
      </c>
      <c r="I54" s="110" t="str">
        <f>F!P40</f>
        <v>-</v>
      </c>
      <c r="J54" s="109">
        <f>F!Q40</f>
        <v>45</v>
      </c>
      <c r="K54" s="110" t="str">
        <f>F!R40</f>
        <v>-</v>
      </c>
      <c r="L54" s="109">
        <f>F!S40</f>
        <v>57</v>
      </c>
      <c r="M54" s="110" t="str">
        <f>F!T40</f>
        <v>-</v>
      </c>
      <c r="N54" s="109">
        <f>F!U40</f>
        <v>69</v>
      </c>
      <c r="O54" s="110" t="str">
        <f>F!V40</f>
        <v>-</v>
      </c>
      <c r="P54" s="109">
        <f>F!W40</f>
        <v>81</v>
      </c>
      <c r="Q54" s="110" t="str">
        <f>F!X40</f>
        <v>-</v>
      </c>
      <c r="R54" s="109">
        <f>F!Y40</f>
        <v>93</v>
      </c>
      <c r="S54" s="110" t="str">
        <f>F!Z40</f>
        <v>-</v>
      </c>
      <c r="T54" s="111"/>
      <c r="U54" s="72"/>
    </row>
    <row r="55" spans="2:21" ht="10.5" customHeight="1">
      <c r="B55" s="70"/>
      <c r="D55" s="109">
        <f>F!K41</f>
        <v>10</v>
      </c>
      <c r="E55" s="110" t="str">
        <f>F!L41</f>
        <v>-</v>
      </c>
      <c r="F55" s="109">
        <f>F!M41</f>
        <v>22</v>
      </c>
      <c r="G55" s="110" t="str">
        <f>F!N41</f>
        <v>-</v>
      </c>
      <c r="H55" s="109">
        <f>F!O41</f>
        <v>34</v>
      </c>
      <c r="I55" s="110" t="str">
        <f>F!P41</f>
        <v>-</v>
      </c>
      <c r="J55" s="109">
        <f>F!Q41</f>
        <v>46</v>
      </c>
      <c r="K55" s="110" t="str">
        <f>F!R41</f>
        <v>-</v>
      </c>
      <c r="L55" s="109">
        <f>F!S41</f>
        <v>58</v>
      </c>
      <c r="M55" s="110" t="str">
        <f>F!T41</f>
        <v>-</v>
      </c>
      <c r="N55" s="109">
        <f>F!U41</f>
        <v>70</v>
      </c>
      <c r="O55" s="110" t="str">
        <f>F!V41</f>
        <v>-</v>
      </c>
      <c r="P55" s="109">
        <f>F!W41</f>
        <v>82</v>
      </c>
      <c r="Q55" s="110" t="str">
        <f>F!X41</f>
        <v>-</v>
      </c>
      <c r="R55" s="109">
        <f>F!Y41</f>
        <v>94</v>
      </c>
      <c r="S55" s="110" t="str">
        <f>F!Z41</f>
        <v>-</v>
      </c>
      <c r="T55" s="111"/>
      <c r="U55" s="72"/>
    </row>
    <row r="56" spans="2:21" ht="10.5" customHeight="1">
      <c r="B56" s="70"/>
      <c r="D56" s="109">
        <f>F!K42</f>
        <v>11</v>
      </c>
      <c r="E56" s="110" t="str">
        <f>F!L42</f>
        <v>-</v>
      </c>
      <c r="F56" s="109">
        <f>F!M42</f>
        <v>23</v>
      </c>
      <c r="G56" s="110" t="str">
        <f>F!N42</f>
        <v>-</v>
      </c>
      <c r="H56" s="109">
        <f>F!O42</f>
        <v>35</v>
      </c>
      <c r="I56" s="110" t="str">
        <f>F!P42</f>
        <v>-</v>
      </c>
      <c r="J56" s="109">
        <f>F!Q42</f>
        <v>47</v>
      </c>
      <c r="K56" s="110" t="str">
        <f>F!R42</f>
        <v>-</v>
      </c>
      <c r="L56" s="109">
        <f>F!S42</f>
        <v>59</v>
      </c>
      <c r="M56" s="110" t="str">
        <f>F!T42</f>
        <v>-</v>
      </c>
      <c r="N56" s="109">
        <f>F!U42</f>
        <v>71</v>
      </c>
      <c r="O56" s="110" t="str">
        <f>F!V42</f>
        <v>-</v>
      </c>
      <c r="P56" s="109">
        <f>F!W42</f>
        <v>83</v>
      </c>
      <c r="Q56" s="110" t="str">
        <f>F!X42</f>
        <v>-</v>
      </c>
      <c r="R56" s="109">
        <f>F!Y42</f>
        <v>95</v>
      </c>
      <c r="S56" s="110" t="str">
        <f>F!Z42</f>
        <v>-</v>
      </c>
      <c r="T56" s="111"/>
      <c r="U56" s="72"/>
    </row>
    <row r="57" spans="2:21" ht="10.5" customHeight="1">
      <c r="B57" s="70"/>
      <c r="D57" s="109">
        <f>F!K43</f>
        <v>12</v>
      </c>
      <c r="E57" s="110" t="str">
        <f>F!L43</f>
        <v>-</v>
      </c>
      <c r="F57" s="109">
        <f>F!M43</f>
        <v>24</v>
      </c>
      <c r="G57" s="110" t="str">
        <f>F!N43</f>
        <v>-</v>
      </c>
      <c r="H57" s="109">
        <f>F!O43</f>
        <v>36</v>
      </c>
      <c r="I57" s="110" t="str">
        <f>F!P43</f>
        <v>-</v>
      </c>
      <c r="J57" s="109">
        <f>F!Q43</f>
        <v>48</v>
      </c>
      <c r="K57" s="110" t="str">
        <f>F!R43</f>
        <v>-</v>
      </c>
      <c r="L57" s="109">
        <f>F!S43</f>
        <v>60</v>
      </c>
      <c r="M57" s="110" t="str">
        <f>F!T43</f>
        <v>-</v>
      </c>
      <c r="N57" s="109">
        <f>F!U43</f>
        <v>72</v>
      </c>
      <c r="O57" s="110" t="str">
        <f>F!V43</f>
        <v>-</v>
      </c>
      <c r="P57" s="109">
        <f>F!W43</f>
        <v>84</v>
      </c>
      <c r="Q57" s="110" t="str">
        <f>F!X43</f>
        <v>-</v>
      </c>
      <c r="R57" s="109">
        <f>F!Y43</f>
        <v>96</v>
      </c>
      <c r="S57" s="110" t="str">
        <f>F!Z43</f>
        <v>-</v>
      </c>
      <c r="T57" s="111"/>
      <c r="U57" s="72"/>
    </row>
    <row r="58" spans="2:21" ht="9" customHeight="1" thickBot="1">
      <c r="B58" s="88"/>
      <c r="C58" s="89"/>
      <c r="D58" s="89"/>
      <c r="E58" s="89"/>
      <c r="F58" s="89"/>
      <c r="G58" s="89"/>
      <c r="H58" s="89"/>
      <c r="I58" s="89"/>
      <c r="J58" s="89"/>
      <c r="K58" s="89"/>
      <c r="L58" s="89"/>
      <c r="M58" s="89"/>
      <c r="N58" s="89"/>
      <c r="O58" s="89"/>
      <c r="P58" s="89"/>
      <c r="Q58" s="89"/>
      <c r="R58" s="89"/>
      <c r="S58" s="89"/>
      <c r="T58" s="89"/>
      <c r="U58" s="90"/>
    </row>
    <row r="59" ht="7.5" customHeight="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sheetData>
  <sheetProtection password="C870" sheet="1" objects="1" scenarios="1"/>
  <mergeCells count="28">
    <mergeCell ref="L39:M39"/>
    <mergeCell ref="L40:M40"/>
    <mergeCell ref="L42:M42"/>
    <mergeCell ref="R39:S39"/>
    <mergeCell ref="R40:S40"/>
    <mergeCell ref="R41:S41"/>
    <mergeCell ref="R42:S42"/>
    <mergeCell ref="F4:Q4"/>
    <mergeCell ref="F3:Q3"/>
    <mergeCell ref="O8:S8"/>
    <mergeCell ref="O9:S9"/>
    <mergeCell ref="F12:K12"/>
    <mergeCell ref="F13:K13"/>
    <mergeCell ref="F15:K15"/>
    <mergeCell ref="O15:S15"/>
    <mergeCell ref="F17:K17"/>
    <mergeCell ref="F18:K18"/>
    <mergeCell ref="F20:K20"/>
    <mergeCell ref="O20:S20"/>
    <mergeCell ref="F21:K21"/>
    <mergeCell ref="O22:S22"/>
    <mergeCell ref="F23:K23"/>
    <mergeCell ref="F30:K30"/>
    <mergeCell ref="F35:K35"/>
    <mergeCell ref="F31:K31"/>
    <mergeCell ref="F32:K32"/>
    <mergeCell ref="F33:K33"/>
    <mergeCell ref="F34:K34"/>
  </mergeCells>
  <printOptions/>
  <pageMargins left="0.984251968503937" right="0.1968503937007874" top="0.3937007874015748" bottom="0.3937007874015748" header="0.3937007874015748" footer="0.3937007874015748"/>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Blad8"/>
  <dimension ref="B2:U66"/>
  <sheetViews>
    <sheetView zoomScale="90" zoomScaleNormal="90" workbookViewId="0" topLeftCell="A1">
      <selection activeCell="E8" sqref="E8:K8"/>
    </sheetView>
  </sheetViews>
  <sheetFormatPr defaultColWidth="9.140625" defaultRowHeight="12.75" zeroHeight="1"/>
  <cols>
    <col min="1" max="2" width="1.7109375" style="3" customWidth="1"/>
    <col min="3" max="20" width="4.7109375" style="3" customWidth="1"/>
    <col min="21" max="22" width="1.7109375" style="3" customWidth="1"/>
    <col min="23" max="16384" width="0" style="3" hidden="1" customWidth="1"/>
  </cols>
  <sheetData>
    <row r="1" ht="6.75" customHeight="1" thickBot="1"/>
    <row r="2" spans="2:21" ht="0.75" customHeight="1">
      <c r="B2" s="67"/>
      <c r="C2" s="68"/>
      <c r="D2" s="68"/>
      <c r="E2" s="68"/>
      <c r="F2" s="68"/>
      <c r="G2" s="68"/>
      <c r="H2" s="68"/>
      <c r="I2" s="68"/>
      <c r="J2" s="68"/>
      <c r="K2" s="68"/>
      <c r="L2" s="68"/>
      <c r="M2" s="68"/>
      <c r="N2" s="68"/>
      <c r="O2" s="68"/>
      <c r="P2" s="68"/>
      <c r="Q2" s="68"/>
      <c r="R2" s="68"/>
      <c r="S2" s="68"/>
      <c r="T2" s="68"/>
      <c r="U2" s="69"/>
    </row>
    <row r="3" spans="2:21" ht="21" customHeight="1">
      <c r="B3" s="70"/>
      <c r="C3" s="71"/>
      <c r="D3" s="71"/>
      <c r="E3" s="71"/>
      <c r="F3" s="250" t="s">
        <v>24</v>
      </c>
      <c r="G3" s="250"/>
      <c r="H3" s="250"/>
      <c r="I3" s="250"/>
      <c r="J3" s="250"/>
      <c r="K3" s="250"/>
      <c r="L3" s="250"/>
      <c r="M3" s="250"/>
      <c r="N3" s="250"/>
      <c r="O3" s="250"/>
      <c r="P3" s="250"/>
      <c r="Q3" s="250"/>
      <c r="R3" s="3" t="str">
        <f>F!C1</f>
        <v>(ver. 2014)</v>
      </c>
      <c r="S3" s="71"/>
      <c r="T3" s="71"/>
      <c r="U3" s="72"/>
    </row>
    <row r="4" spans="2:21" ht="22.5" customHeight="1">
      <c r="B4" s="70"/>
      <c r="C4" s="71"/>
      <c r="D4" s="71"/>
      <c r="E4" s="71"/>
      <c r="F4" s="250" t="s">
        <v>59</v>
      </c>
      <c r="G4" s="250"/>
      <c r="H4" s="250"/>
      <c r="I4" s="250"/>
      <c r="J4" s="250"/>
      <c r="K4" s="250"/>
      <c r="L4" s="250"/>
      <c r="M4" s="250"/>
      <c r="N4" s="250"/>
      <c r="O4" s="250"/>
      <c r="P4" s="250"/>
      <c r="Q4" s="250"/>
      <c r="R4" s="71"/>
      <c r="S4" s="71"/>
      <c r="T4" s="71"/>
      <c r="U4" s="72"/>
    </row>
    <row r="5" spans="2:21" ht="6" customHeight="1">
      <c r="B5" s="70"/>
      <c r="C5" s="71"/>
      <c r="D5" s="71"/>
      <c r="E5" s="71"/>
      <c r="F5" s="71"/>
      <c r="G5" s="71"/>
      <c r="H5" s="71"/>
      <c r="I5" s="71"/>
      <c r="J5" s="71"/>
      <c r="K5" s="71"/>
      <c r="L5" s="71"/>
      <c r="M5" s="71"/>
      <c r="N5" s="71"/>
      <c r="O5" s="71"/>
      <c r="P5" s="71"/>
      <c r="Q5" s="71"/>
      <c r="R5" s="71"/>
      <c r="S5" s="71"/>
      <c r="T5" s="71"/>
      <c r="U5" s="72"/>
    </row>
    <row r="6" spans="2:21" ht="12.75">
      <c r="B6" s="70"/>
      <c r="C6" s="73" t="s">
        <v>95</v>
      </c>
      <c r="D6" s="74"/>
      <c r="E6" s="74"/>
      <c r="F6" s="74"/>
      <c r="G6" s="74"/>
      <c r="H6" s="74"/>
      <c r="I6" s="74"/>
      <c r="J6" s="74"/>
      <c r="K6" s="74"/>
      <c r="L6" s="74"/>
      <c r="M6" s="74"/>
      <c r="N6" s="74"/>
      <c r="O6" s="74"/>
      <c r="P6" s="74"/>
      <c r="Q6" s="74"/>
      <c r="R6" s="74"/>
      <c r="S6" s="74"/>
      <c r="T6" s="74"/>
      <c r="U6" s="72"/>
    </row>
    <row r="7" spans="2:21" ht="4.5" customHeight="1">
      <c r="B7" s="70"/>
      <c r="C7" s="71"/>
      <c r="D7" s="71"/>
      <c r="E7" s="71"/>
      <c r="F7" s="71"/>
      <c r="G7" s="71"/>
      <c r="H7" s="71"/>
      <c r="I7" s="71"/>
      <c r="J7" s="71"/>
      <c r="K7" s="71"/>
      <c r="L7" s="71"/>
      <c r="M7" s="71"/>
      <c r="N7" s="71"/>
      <c r="O7" s="71"/>
      <c r="P7" s="71"/>
      <c r="Q7" s="71"/>
      <c r="R7" s="71"/>
      <c r="S7" s="71"/>
      <c r="T7" s="71"/>
      <c r="U7" s="72"/>
    </row>
    <row r="8" spans="2:21" ht="9.75" customHeight="1">
      <c r="B8" s="70"/>
      <c r="C8" s="75" t="s">
        <v>96</v>
      </c>
      <c r="D8" s="71"/>
      <c r="E8" s="284"/>
      <c r="F8" s="285"/>
      <c r="G8" s="285"/>
      <c r="H8" s="285"/>
      <c r="I8" s="285"/>
      <c r="J8" s="285"/>
      <c r="K8" s="286"/>
      <c r="L8" s="71"/>
      <c r="M8" s="75" t="s">
        <v>97</v>
      </c>
      <c r="N8" s="71"/>
      <c r="O8" s="71"/>
      <c r="P8" s="280"/>
      <c r="Q8" s="280"/>
      <c r="R8" s="280"/>
      <c r="S8" s="280"/>
      <c r="T8" s="280"/>
      <c r="U8" s="72"/>
    </row>
    <row r="9" spans="2:21" ht="9.75" customHeight="1">
      <c r="B9" s="70"/>
      <c r="C9" s="75" t="s">
        <v>66</v>
      </c>
      <c r="D9" s="71"/>
      <c r="E9" s="279"/>
      <c r="F9" s="279"/>
      <c r="G9" s="279"/>
      <c r="H9" s="279"/>
      <c r="I9" s="279"/>
      <c r="J9" s="279"/>
      <c r="K9" s="279"/>
      <c r="L9" s="71"/>
      <c r="M9" s="75" t="s">
        <v>98</v>
      </c>
      <c r="N9" s="71"/>
      <c r="O9" s="71"/>
      <c r="P9" s="280"/>
      <c r="Q9" s="280"/>
      <c r="R9" s="280"/>
      <c r="S9" s="280"/>
      <c r="T9" s="280"/>
      <c r="U9" s="72"/>
    </row>
    <row r="10" spans="2:21" ht="9.75" customHeight="1">
      <c r="B10" s="70"/>
      <c r="C10" s="75" t="s">
        <v>68</v>
      </c>
      <c r="D10" s="71"/>
      <c r="E10" s="279"/>
      <c r="F10" s="279"/>
      <c r="G10" s="279"/>
      <c r="H10" s="279"/>
      <c r="I10" s="279"/>
      <c r="J10" s="279"/>
      <c r="K10" s="279"/>
      <c r="L10" s="71"/>
      <c r="M10" s="75"/>
      <c r="N10" s="71"/>
      <c r="O10" s="71"/>
      <c r="P10" s="112"/>
      <c r="Q10" s="112"/>
      <c r="R10" s="112"/>
      <c r="S10" s="112"/>
      <c r="T10" s="112"/>
      <c r="U10" s="72"/>
    </row>
    <row r="11" spans="2:21" ht="4.5" customHeight="1">
      <c r="B11" s="70"/>
      <c r="C11" s="71"/>
      <c r="D11" s="71"/>
      <c r="E11" s="112"/>
      <c r="F11" s="112"/>
      <c r="G11" s="112"/>
      <c r="H11" s="112"/>
      <c r="I11" s="112"/>
      <c r="J11" s="112"/>
      <c r="K11" s="112"/>
      <c r="L11" s="71"/>
      <c r="M11" s="71"/>
      <c r="N11" s="71"/>
      <c r="O11" s="71"/>
      <c r="P11" s="112"/>
      <c r="Q11" s="112"/>
      <c r="R11" s="112"/>
      <c r="S11" s="112"/>
      <c r="T11" s="112"/>
      <c r="U11" s="72"/>
    </row>
    <row r="12" spans="2:21" ht="9.75" customHeight="1">
      <c r="B12" s="70"/>
      <c r="C12" s="75" t="s">
        <v>99</v>
      </c>
      <c r="D12" s="71"/>
      <c r="E12" s="279"/>
      <c r="F12" s="279"/>
      <c r="G12" s="279"/>
      <c r="H12" s="279"/>
      <c r="I12" s="279"/>
      <c r="J12" s="279"/>
      <c r="K12" s="279"/>
      <c r="L12" s="71"/>
      <c r="M12" s="75" t="s">
        <v>97</v>
      </c>
      <c r="N12" s="71"/>
      <c r="O12" s="71"/>
      <c r="P12" s="280"/>
      <c r="Q12" s="280"/>
      <c r="R12" s="280"/>
      <c r="S12" s="280"/>
      <c r="T12" s="280"/>
      <c r="U12" s="72"/>
    </row>
    <row r="13" spans="2:21" ht="9.75" customHeight="1">
      <c r="B13" s="70"/>
      <c r="C13" s="75" t="s">
        <v>66</v>
      </c>
      <c r="D13" s="71"/>
      <c r="E13" s="279"/>
      <c r="F13" s="279"/>
      <c r="G13" s="279"/>
      <c r="H13" s="279"/>
      <c r="I13" s="279"/>
      <c r="J13" s="279"/>
      <c r="K13" s="279"/>
      <c r="L13" s="71"/>
      <c r="M13" s="75" t="s">
        <v>98</v>
      </c>
      <c r="N13" s="71"/>
      <c r="O13" s="71"/>
      <c r="P13" s="280"/>
      <c r="Q13" s="280"/>
      <c r="R13" s="280"/>
      <c r="S13" s="280"/>
      <c r="T13" s="280"/>
      <c r="U13" s="72"/>
    </row>
    <row r="14" spans="2:21" ht="9.75" customHeight="1">
      <c r="B14" s="70"/>
      <c r="C14" s="75" t="s">
        <v>68</v>
      </c>
      <c r="D14" s="71"/>
      <c r="E14" s="279"/>
      <c r="F14" s="279"/>
      <c r="G14" s="279"/>
      <c r="H14" s="279"/>
      <c r="I14" s="279"/>
      <c r="J14" s="279"/>
      <c r="K14" s="279"/>
      <c r="L14" s="71"/>
      <c r="M14" s="75"/>
      <c r="N14" s="71"/>
      <c r="O14" s="71"/>
      <c r="P14" s="112"/>
      <c r="Q14" s="112"/>
      <c r="R14" s="112"/>
      <c r="S14" s="112"/>
      <c r="T14" s="112"/>
      <c r="U14" s="72"/>
    </row>
    <row r="15" spans="2:21" ht="4.5" customHeight="1">
      <c r="B15" s="70"/>
      <c r="C15" s="71"/>
      <c r="D15" s="71"/>
      <c r="E15" s="112"/>
      <c r="F15" s="112"/>
      <c r="G15" s="112"/>
      <c r="H15" s="112"/>
      <c r="I15" s="112"/>
      <c r="J15" s="112"/>
      <c r="K15" s="112"/>
      <c r="L15" s="71"/>
      <c r="M15" s="71"/>
      <c r="N15" s="71"/>
      <c r="O15" s="71"/>
      <c r="P15" s="112"/>
      <c r="Q15" s="112"/>
      <c r="R15" s="112"/>
      <c r="S15" s="112"/>
      <c r="T15" s="112"/>
      <c r="U15" s="72"/>
    </row>
    <row r="16" spans="2:21" ht="9.75" customHeight="1">
      <c r="B16" s="70"/>
      <c r="C16" s="75" t="s">
        <v>100</v>
      </c>
      <c r="D16" s="71"/>
      <c r="E16" s="279"/>
      <c r="F16" s="279"/>
      <c r="G16" s="279"/>
      <c r="H16" s="279"/>
      <c r="I16" s="279"/>
      <c r="J16" s="279"/>
      <c r="K16" s="279"/>
      <c r="L16" s="71"/>
      <c r="M16" s="75" t="s">
        <v>97</v>
      </c>
      <c r="N16" s="71"/>
      <c r="O16" s="71"/>
      <c r="P16" s="280"/>
      <c r="Q16" s="280"/>
      <c r="R16" s="280"/>
      <c r="S16" s="280"/>
      <c r="T16" s="280"/>
      <c r="U16" s="72"/>
    </row>
    <row r="17" spans="2:21" ht="9.75" customHeight="1">
      <c r="B17" s="70"/>
      <c r="C17" s="75" t="s">
        <v>66</v>
      </c>
      <c r="D17" s="71"/>
      <c r="E17" s="279"/>
      <c r="F17" s="279"/>
      <c r="G17" s="279"/>
      <c r="H17" s="279"/>
      <c r="I17" s="279"/>
      <c r="J17" s="279"/>
      <c r="K17" s="279"/>
      <c r="L17" s="71"/>
      <c r="M17" s="75" t="s">
        <v>98</v>
      </c>
      <c r="N17" s="71"/>
      <c r="O17" s="71"/>
      <c r="P17" s="280"/>
      <c r="Q17" s="280"/>
      <c r="R17" s="280"/>
      <c r="S17" s="280"/>
      <c r="T17" s="280"/>
      <c r="U17" s="72"/>
    </row>
    <row r="18" spans="2:21" ht="9.75" customHeight="1">
      <c r="B18" s="70"/>
      <c r="C18" s="75" t="s">
        <v>68</v>
      </c>
      <c r="D18" s="71"/>
      <c r="E18" s="279"/>
      <c r="F18" s="279"/>
      <c r="G18" s="279"/>
      <c r="H18" s="279"/>
      <c r="I18" s="279"/>
      <c r="J18" s="279"/>
      <c r="K18" s="279"/>
      <c r="L18" s="71"/>
      <c r="M18" s="75"/>
      <c r="N18" s="71"/>
      <c r="O18" s="71"/>
      <c r="P18" s="112"/>
      <c r="Q18" s="112"/>
      <c r="R18" s="112"/>
      <c r="S18" s="112"/>
      <c r="T18" s="112"/>
      <c r="U18" s="72"/>
    </row>
    <row r="19" spans="2:21" ht="4.5" customHeight="1">
      <c r="B19" s="70"/>
      <c r="C19" s="71"/>
      <c r="D19" s="71"/>
      <c r="E19" s="112"/>
      <c r="F19" s="112"/>
      <c r="G19" s="112"/>
      <c r="H19" s="112"/>
      <c r="I19" s="112"/>
      <c r="J19" s="112"/>
      <c r="K19" s="112"/>
      <c r="L19" s="71"/>
      <c r="M19" s="71"/>
      <c r="N19" s="71"/>
      <c r="O19" s="71"/>
      <c r="P19" s="112"/>
      <c r="Q19" s="112"/>
      <c r="R19" s="112"/>
      <c r="S19" s="112"/>
      <c r="T19" s="112"/>
      <c r="U19" s="72"/>
    </row>
    <row r="20" spans="2:21" ht="9.75" customHeight="1">
      <c r="B20" s="70"/>
      <c r="C20" s="75" t="s">
        <v>101</v>
      </c>
      <c r="D20" s="71"/>
      <c r="E20" s="279"/>
      <c r="F20" s="279"/>
      <c r="G20" s="279"/>
      <c r="H20" s="279"/>
      <c r="I20" s="279"/>
      <c r="J20" s="279"/>
      <c r="K20" s="279"/>
      <c r="L20" s="71"/>
      <c r="M20" s="75" t="s">
        <v>97</v>
      </c>
      <c r="N20" s="71"/>
      <c r="O20" s="71"/>
      <c r="P20" s="280"/>
      <c r="Q20" s="280"/>
      <c r="R20" s="280"/>
      <c r="S20" s="280"/>
      <c r="T20" s="280"/>
      <c r="U20" s="72"/>
    </row>
    <row r="21" spans="2:21" ht="9.75" customHeight="1">
      <c r="B21" s="70"/>
      <c r="C21" s="75" t="s">
        <v>66</v>
      </c>
      <c r="D21" s="71"/>
      <c r="E21" s="279"/>
      <c r="F21" s="279"/>
      <c r="G21" s="279"/>
      <c r="H21" s="279"/>
      <c r="I21" s="279"/>
      <c r="J21" s="279"/>
      <c r="K21" s="279"/>
      <c r="L21" s="71"/>
      <c r="M21" s="75" t="s">
        <v>98</v>
      </c>
      <c r="N21" s="71"/>
      <c r="O21" s="71"/>
      <c r="P21" s="280"/>
      <c r="Q21" s="280"/>
      <c r="R21" s="280"/>
      <c r="S21" s="280"/>
      <c r="T21" s="280"/>
      <c r="U21" s="72"/>
    </row>
    <row r="22" spans="2:21" ht="9.75" customHeight="1">
      <c r="B22" s="70"/>
      <c r="C22" s="75" t="s">
        <v>68</v>
      </c>
      <c r="D22" s="71"/>
      <c r="E22" s="279"/>
      <c r="F22" s="279"/>
      <c r="G22" s="279"/>
      <c r="H22" s="279"/>
      <c r="I22" s="279"/>
      <c r="J22" s="279"/>
      <c r="K22" s="279"/>
      <c r="L22" s="71"/>
      <c r="M22" s="75"/>
      <c r="N22" s="71"/>
      <c r="O22" s="71"/>
      <c r="P22" s="112"/>
      <c r="Q22" s="112"/>
      <c r="R22" s="112"/>
      <c r="S22" s="112"/>
      <c r="T22" s="112"/>
      <c r="U22" s="72"/>
    </row>
    <row r="23" spans="2:21" ht="4.5" customHeight="1">
      <c r="B23" s="70"/>
      <c r="C23" s="71"/>
      <c r="D23" s="71"/>
      <c r="E23" s="112"/>
      <c r="F23" s="112"/>
      <c r="G23" s="112"/>
      <c r="H23" s="112"/>
      <c r="I23" s="112"/>
      <c r="J23" s="112"/>
      <c r="K23" s="112"/>
      <c r="L23" s="71"/>
      <c r="M23" s="71"/>
      <c r="N23" s="71"/>
      <c r="O23" s="71"/>
      <c r="P23" s="112"/>
      <c r="Q23" s="112"/>
      <c r="R23" s="112"/>
      <c r="S23" s="112"/>
      <c r="T23" s="112"/>
      <c r="U23" s="72"/>
    </row>
    <row r="24" spans="2:21" ht="9.75" customHeight="1">
      <c r="B24" s="70"/>
      <c r="C24" s="75" t="s">
        <v>102</v>
      </c>
      <c r="D24" s="71"/>
      <c r="E24" s="279"/>
      <c r="F24" s="279"/>
      <c r="G24" s="279"/>
      <c r="H24" s="279"/>
      <c r="I24" s="279"/>
      <c r="J24" s="279"/>
      <c r="K24" s="279"/>
      <c r="L24" s="71"/>
      <c r="M24" s="75" t="s">
        <v>97</v>
      </c>
      <c r="N24" s="71"/>
      <c r="O24" s="71"/>
      <c r="P24" s="280"/>
      <c r="Q24" s="280"/>
      <c r="R24" s="280"/>
      <c r="S24" s="280"/>
      <c r="T24" s="280"/>
      <c r="U24" s="72"/>
    </row>
    <row r="25" spans="2:21" ht="9.75" customHeight="1">
      <c r="B25" s="70"/>
      <c r="C25" s="75" t="s">
        <v>66</v>
      </c>
      <c r="D25" s="71"/>
      <c r="E25" s="279"/>
      <c r="F25" s="279"/>
      <c r="G25" s="279"/>
      <c r="H25" s="279"/>
      <c r="I25" s="279"/>
      <c r="J25" s="279"/>
      <c r="K25" s="279"/>
      <c r="L25" s="71"/>
      <c r="M25" s="75" t="s">
        <v>98</v>
      </c>
      <c r="N25" s="71"/>
      <c r="O25" s="71"/>
      <c r="P25" s="280"/>
      <c r="Q25" s="280"/>
      <c r="R25" s="280"/>
      <c r="S25" s="280"/>
      <c r="T25" s="280"/>
      <c r="U25" s="72"/>
    </row>
    <row r="26" spans="2:21" ht="9.75" customHeight="1">
      <c r="B26" s="70"/>
      <c r="C26" s="75" t="s">
        <v>68</v>
      </c>
      <c r="D26" s="71"/>
      <c r="E26" s="279"/>
      <c r="F26" s="279"/>
      <c r="G26" s="279"/>
      <c r="H26" s="279"/>
      <c r="I26" s="279"/>
      <c r="J26" s="279"/>
      <c r="K26" s="279"/>
      <c r="L26" s="71"/>
      <c r="M26" s="75"/>
      <c r="N26" s="71"/>
      <c r="O26" s="71"/>
      <c r="P26" s="112"/>
      <c r="Q26" s="112"/>
      <c r="R26" s="112"/>
      <c r="S26" s="112"/>
      <c r="T26" s="112"/>
      <c r="U26" s="72"/>
    </row>
    <row r="27" spans="2:21" ht="4.5" customHeight="1">
      <c r="B27" s="70"/>
      <c r="C27" s="71"/>
      <c r="D27" s="71"/>
      <c r="E27" s="112"/>
      <c r="F27" s="112"/>
      <c r="G27" s="112"/>
      <c r="H27" s="112"/>
      <c r="I27" s="112"/>
      <c r="J27" s="112"/>
      <c r="K27" s="112"/>
      <c r="L27" s="71"/>
      <c r="M27" s="71"/>
      <c r="N27" s="71"/>
      <c r="O27" s="71"/>
      <c r="P27" s="112"/>
      <c r="Q27" s="112"/>
      <c r="R27" s="112"/>
      <c r="S27" s="112"/>
      <c r="T27" s="112"/>
      <c r="U27" s="72"/>
    </row>
    <row r="28" spans="2:21" ht="9.75" customHeight="1">
      <c r="B28" s="70"/>
      <c r="C28" s="75" t="s">
        <v>103</v>
      </c>
      <c r="D28" s="71"/>
      <c r="E28" s="279"/>
      <c r="F28" s="279"/>
      <c r="G28" s="279"/>
      <c r="H28" s="279"/>
      <c r="I28" s="279"/>
      <c r="J28" s="279"/>
      <c r="K28" s="279"/>
      <c r="L28" s="71"/>
      <c r="M28" s="75" t="s">
        <v>97</v>
      </c>
      <c r="N28" s="71"/>
      <c r="O28" s="71"/>
      <c r="P28" s="280"/>
      <c r="Q28" s="280"/>
      <c r="R28" s="280"/>
      <c r="S28" s="280"/>
      <c r="T28" s="280"/>
      <c r="U28" s="72"/>
    </row>
    <row r="29" spans="2:21" ht="9.75" customHeight="1">
      <c r="B29" s="70"/>
      <c r="C29" s="75" t="s">
        <v>66</v>
      </c>
      <c r="D29" s="71"/>
      <c r="E29" s="279"/>
      <c r="F29" s="279"/>
      <c r="G29" s="279"/>
      <c r="H29" s="279"/>
      <c r="I29" s="279"/>
      <c r="J29" s="279"/>
      <c r="K29" s="279"/>
      <c r="L29" s="71"/>
      <c r="M29" s="75" t="s">
        <v>98</v>
      </c>
      <c r="N29" s="71"/>
      <c r="O29" s="71"/>
      <c r="P29" s="280"/>
      <c r="Q29" s="280"/>
      <c r="R29" s="280"/>
      <c r="S29" s="280"/>
      <c r="T29" s="280"/>
      <c r="U29" s="72"/>
    </row>
    <row r="30" spans="2:21" ht="9.75" customHeight="1">
      <c r="B30" s="70"/>
      <c r="C30" s="75" t="s">
        <v>68</v>
      </c>
      <c r="D30" s="71"/>
      <c r="E30" s="279"/>
      <c r="F30" s="279"/>
      <c r="G30" s="279"/>
      <c r="H30" s="279"/>
      <c r="I30" s="279"/>
      <c r="J30" s="279"/>
      <c r="K30" s="279"/>
      <c r="L30" s="71"/>
      <c r="M30" s="75"/>
      <c r="N30" s="71"/>
      <c r="O30" s="71"/>
      <c r="P30" s="112"/>
      <c r="Q30" s="112"/>
      <c r="R30" s="112"/>
      <c r="S30" s="112"/>
      <c r="T30" s="112"/>
      <c r="U30" s="72"/>
    </row>
    <row r="31" spans="2:21" ht="4.5" customHeight="1">
      <c r="B31" s="70"/>
      <c r="C31" s="71"/>
      <c r="D31" s="71"/>
      <c r="E31" s="112"/>
      <c r="F31" s="112"/>
      <c r="G31" s="112"/>
      <c r="H31" s="112"/>
      <c r="I31" s="112"/>
      <c r="J31" s="112"/>
      <c r="K31" s="112"/>
      <c r="L31" s="71"/>
      <c r="M31" s="71"/>
      <c r="N31" s="71"/>
      <c r="O31" s="71"/>
      <c r="P31" s="112"/>
      <c r="Q31" s="112"/>
      <c r="R31" s="112"/>
      <c r="S31" s="112"/>
      <c r="T31" s="112"/>
      <c r="U31" s="72"/>
    </row>
    <row r="32" spans="2:21" ht="9.75" customHeight="1">
      <c r="B32" s="70"/>
      <c r="C32" s="75" t="s">
        <v>104</v>
      </c>
      <c r="D32" s="71"/>
      <c r="E32" s="279"/>
      <c r="F32" s="279"/>
      <c r="G32" s="279"/>
      <c r="H32" s="279"/>
      <c r="I32" s="279"/>
      <c r="J32" s="279"/>
      <c r="K32" s="279"/>
      <c r="L32" s="71"/>
      <c r="M32" s="75" t="s">
        <v>97</v>
      </c>
      <c r="N32" s="71"/>
      <c r="O32" s="71"/>
      <c r="P32" s="280"/>
      <c r="Q32" s="280"/>
      <c r="R32" s="280"/>
      <c r="S32" s="280"/>
      <c r="T32" s="280"/>
      <c r="U32" s="72"/>
    </row>
    <row r="33" spans="2:21" ht="9.75" customHeight="1">
      <c r="B33" s="70"/>
      <c r="C33" s="75" t="s">
        <v>66</v>
      </c>
      <c r="D33" s="71"/>
      <c r="E33" s="279"/>
      <c r="F33" s="279"/>
      <c r="G33" s="279"/>
      <c r="H33" s="279"/>
      <c r="I33" s="279"/>
      <c r="J33" s="279"/>
      <c r="K33" s="279"/>
      <c r="L33" s="71"/>
      <c r="M33" s="75" t="s">
        <v>98</v>
      </c>
      <c r="N33" s="71"/>
      <c r="O33" s="71"/>
      <c r="P33" s="280"/>
      <c r="Q33" s="280"/>
      <c r="R33" s="280"/>
      <c r="S33" s="280"/>
      <c r="T33" s="280"/>
      <c r="U33" s="72"/>
    </row>
    <row r="34" spans="2:21" ht="9.75" customHeight="1">
      <c r="B34" s="70"/>
      <c r="C34" s="75" t="s">
        <v>68</v>
      </c>
      <c r="D34" s="71"/>
      <c r="E34" s="279"/>
      <c r="F34" s="279"/>
      <c r="G34" s="279"/>
      <c r="H34" s="279"/>
      <c r="I34" s="279"/>
      <c r="J34" s="279"/>
      <c r="K34" s="279"/>
      <c r="L34" s="71"/>
      <c r="M34" s="75"/>
      <c r="N34" s="71"/>
      <c r="O34" s="71"/>
      <c r="P34" s="71"/>
      <c r="Q34" s="71"/>
      <c r="R34" s="71"/>
      <c r="S34" s="71"/>
      <c r="T34" s="71"/>
      <c r="U34" s="72"/>
    </row>
    <row r="35" spans="2:21" ht="4.5" customHeight="1">
      <c r="B35" s="70"/>
      <c r="C35" s="71"/>
      <c r="D35" s="71"/>
      <c r="E35" s="71"/>
      <c r="F35" s="71"/>
      <c r="G35" s="71"/>
      <c r="H35" s="71"/>
      <c r="I35" s="71"/>
      <c r="J35" s="71"/>
      <c r="K35" s="71"/>
      <c r="L35" s="71"/>
      <c r="M35" s="71"/>
      <c r="N35" s="71"/>
      <c r="O35" s="71"/>
      <c r="P35" s="71"/>
      <c r="Q35" s="71"/>
      <c r="R35" s="71"/>
      <c r="S35" s="71"/>
      <c r="T35" s="71"/>
      <c r="U35" s="72"/>
    </row>
    <row r="36" spans="2:21" ht="12.75">
      <c r="B36" s="70"/>
      <c r="C36" s="282" t="s">
        <v>105</v>
      </c>
      <c r="D36" s="282"/>
      <c r="E36" s="282"/>
      <c r="F36" s="282"/>
      <c r="G36" s="282"/>
      <c r="H36" s="282"/>
      <c r="I36" s="282"/>
      <c r="J36" s="282"/>
      <c r="K36" s="282"/>
      <c r="L36" s="282"/>
      <c r="M36" s="282"/>
      <c r="N36" s="282"/>
      <c r="O36" s="282"/>
      <c r="P36" s="282"/>
      <c r="Q36" s="282"/>
      <c r="R36" s="282"/>
      <c r="S36" s="282"/>
      <c r="T36" s="282"/>
      <c r="U36" s="72"/>
    </row>
    <row r="37" spans="2:21" ht="9.75" customHeight="1">
      <c r="B37" s="70"/>
      <c r="C37" s="282" t="s">
        <v>106</v>
      </c>
      <c r="D37" s="282"/>
      <c r="E37" s="282"/>
      <c r="F37" s="282"/>
      <c r="G37" s="282"/>
      <c r="H37" s="282"/>
      <c r="I37" s="282"/>
      <c r="J37" s="282"/>
      <c r="K37" s="282"/>
      <c r="L37" s="282"/>
      <c r="M37" s="282"/>
      <c r="N37" s="282"/>
      <c r="O37" s="282"/>
      <c r="P37" s="282"/>
      <c r="Q37" s="282"/>
      <c r="R37" s="282"/>
      <c r="S37" s="282"/>
      <c r="T37" s="282"/>
      <c r="U37" s="72"/>
    </row>
    <row r="38" spans="2:21" ht="4.5" customHeight="1">
      <c r="B38" s="70"/>
      <c r="C38" s="75"/>
      <c r="D38" s="71"/>
      <c r="E38" s="71"/>
      <c r="F38" s="71"/>
      <c r="G38" s="71"/>
      <c r="H38" s="71"/>
      <c r="I38" s="71"/>
      <c r="J38" s="71"/>
      <c r="K38" s="71"/>
      <c r="L38" s="71"/>
      <c r="M38" s="71"/>
      <c r="N38" s="71"/>
      <c r="O38" s="71"/>
      <c r="P38" s="71"/>
      <c r="Q38" s="71"/>
      <c r="R38" s="114"/>
      <c r="U38" s="72"/>
    </row>
    <row r="39" spans="2:21" ht="12.75">
      <c r="B39" s="70"/>
      <c r="C39" s="283" t="s">
        <v>107</v>
      </c>
      <c r="D39" s="283"/>
      <c r="E39" s="283"/>
      <c r="F39" s="283"/>
      <c r="G39" s="283"/>
      <c r="H39" s="283"/>
      <c r="I39" s="283"/>
      <c r="J39" s="283"/>
      <c r="K39" s="283"/>
      <c r="L39" s="283"/>
      <c r="M39" s="283"/>
      <c r="N39" s="283"/>
      <c r="O39" s="283"/>
      <c r="P39" s="283"/>
      <c r="Q39" s="283"/>
      <c r="R39" s="283"/>
      <c r="S39" s="283"/>
      <c r="T39" s="283"/>
      <c r="U39" s="72"/>
    </row>
    <row r="40" spans="2:21" ht="8.25" customHeight="1">
      <c r="B40" s="70"/>
      <c r="C40" s="283" t="s">
        <v>108</v>
      </c>
      <c r="D40" s="283"/>
      <c r="E40" s="283"/>
      <c r="F40" s="283"/>
      <c r="G40" s="283"/>
      <c r="H40" s="283"/>
      <c r="I40" s="283"/>
      <c r="J40" s="283"/>
      <c r="K40" s="283"/>
      <c r="L40" s="283"/>
      <c r="M40" s="283"/>
      <c r="N40" s="283"/>
      <c r="O40" s="283"/>
      <c r="P40" s="283"/>
      <c r="Q40" s="283"/>
      <c r="R40" s="283"/>
      <c r="S40" s="283"/>
      <c r="T40" s="283"/>
      <c r="U40" s="72"/>
    </row>
    <row r="41" spans="2:21" ht="7.5" customHeight="1">
      <c r="B41" s="70"/>
      <c r="C41" s="71"/>
      <c r="D41" s="71"/>
      <c r="E41" s="71"/>
      <c r="F41" s="71"/>
      <c r="G41" s="71"/>
      <c r="H41" s="71"/>
      <c r="I41" s="71"/>
      <c r="J41" s="71"/>
      <c r="K41" s="71"/>
      <c r="L41" s="71"/>
      <c r="M41" s="71"/>
      <c r="N41" s="71"/>
      <c r="O41" s="71"/>
      <c r="P41" s="71"/>
      <c r="Q41" s="71"/>
      <c r="R41" s="71"/>
      <c r="S41" s="71"/>
      <c r="T41" s="71"/>
      <c r="U41" s="72"/>
    </row>
    <row r="42" spans="2:21" ht="12.75">
      <c r="B42" s="70"/>
      <c r="C42" s="71"/>
      <c r="D42" s="71"/>
      <c r="E42" s="71"/>
      <c r="F42" s="71"/>
      <c r="G42" s="71"/>
      <c r="I42" s="113"/>
      <c r="J42" s="277" t="s">
        <v>109</v>
      </c>
      <c r="K42" s="277"/>
      <c r="L42" s="277"/>
      <c r="M42" s="277"/>
      <c r="N42" s="277"/>
      <c r="O42" s="277"/>
      <c r="P42" s="71"/>
      <c r="Q42" s="71"/>
      <c r="R42" s="71"/>
      <c r="S42" s="71"/>
      <c r="T42" s="71"/>
      <c r="U42" s="72"/>
    </row>
    <row r="43" spans="2:21" ht="12.75">
      <c r="B43" s="70"/>
      <c r="C43" s="71"/>
      <c r="D43" s="71"/>
      <c r="E43" s="71"/>
      <c r="F43" s="71"/>
      <c r="G43" s="71"/>
      <c r="H43" s="71"/>
      <c r="I43" s="71"/>
      <c r="J43" s="278" t="e">
        <f>#REF!&amp;" "&amp;#REF!</f>
        <v>#REF!</v>
      </c>
      <c r="K43" s="278"/>
      <c r="L43" s="278"/>
      <c r="M43" s="278"/>
      <c r="N43" s="278"/>
      <c r="O43" s="278"/>
      <c r="P43" s="71"/>
      <c r="Q43" s="71"/>
      <c r="R43" s="71"/>
      <c r="S43" s="71"/>
      <c r="T43" s="71"/>
      <c r="U43" s="72"/>
    </row>
    <row r="44" spans="2:21" ht="12.75">
      <c r="B44" s="70"/>
      <c r="C44" s="84" t="s">
        <v>110</v>
      </c>
      <c r="D44" s="71"/>
      <c r="E44" s="71"/>
      <c r="F44" s="71"/>
      <c r="G44" s="71"/>
      <c r="H44" s="71"/>
      <c r="I44" s="71"/>
      <c r="J44" s="71"/>
      <c r="K44" s="71"/>
      <c r="L44" s="71"/>
      <c r="M44" s="71"/>
      <c r="N44" s="71"/>
      <c r="O44" s="71"/>
      <c r="P44" s="71"/>
      <c r="Q44" s="71"/>
      <c r="R44" s="114" t="s">
        <v>111</v>
      </c>
      <c r="S44" s="281"/>
      <c r="T44" s="281"/>
      <c r="U44" s="72"/>
    </row>
    <row r="45" spans="2:21" ht="4.5" customHeight="1">
      <c r="B45" s="70"/>
      <c r="C45" s="84"/>
      <c r="D45" s="71"/>
      <c r="E45" s="71"/>
      <c r="F45" s="71"/>
      <c r="G45" s="71"/>
      <c r="H45" s="71"/>
      <c r="I45" s="71"/>
      <c r="J45" s="71"/>
      <c r="K45" s="71"/>
      <c r="L45" s="71"/>
      <c r="M45" s="71"/>
      <c r="N45" s="71"/>
      <c r="O45" s="71"/>
      <c r="P45" s="71"/>
      <c r="Q45" s="71"/>
      <c r="R45" s="71"/>
      <c r="S45" s="71"/>
      <c r="T45" s="71"/>
      <c r="U45" s="72"/>
    </row>
    <row r="46" spans="2:21" ht="10.5" customHeight="1">
      <c r="B46" s="70"/>
      <c r="C46" s="249"/>
      <c r="D46" s="249"/>
      <c r="E46" s="249"/>
      <c r="F46" s="249"/>
      <c r="G46" s="249"/>
      <c r="H46" s="249"/>
      <c r="I46" s="249"/>
      <c r="J46" s="249"/>
      <c r="K46" s="249"/>
      <c r="L46" s="249"/>
      <c r="M46" s="249"/>
      <c r="N46" s="249"/>
      <c r="O46" s="249"/>
      <c r="P46" s="249"/>
      <c r="Q46" s="249"/>
      <c r="R46" s="249"/>
      <c r="S46" s="249"/>
      <c r="T46" s="249"/>
      <c r="U46" s="72"/>
    </row>
    <row r="47" spans="2:21" ht="10.5" customHeight="1">
      <c r="B47" s="70"/>
      <c r="C47" s="249"/>
      <c r="D47" s="249"/>
      <c r="E47" s="249"/>
      <c r="F47" s="249"/>
      <c r="G47" s="249"/>
      <c r="H47" s="249"/>
      <c r="I47" s="249"/>
      <c r="J47" s="249"/>
      <c r="K47" s="249"/>
      <c r="L47" s="249"/>
      <c r="M47" s="249"/>
      <c r="N47" s="249"/>
      <c r="O47" s="249"/>
      <c r="P47" s="249"/>
      <c r="Q47" s="249"/>
      <c r="R47" s="249"/>
      <c r="S47" s="249"/>
      <c r="T47" s="249"/>
      <c r="U47" s="72"/>
    </row>
    <row r="48" spans="2:21" ht="10.5" customHeight="1">
      <c r="B48" s="70"/>
      <c r="C48" s="249"/>
      <c r="D48" s="249"/>
      <c r="E48" s="249"/>
      <c r="F48" s="249"/>
      <c r="G48" s="249"/>
      <c r="H48" s="249"/>
      <c r="I48" s="249"/>
      <c r="J48" s="249"/>
      <c r="K48" s="249"/>
      <c r="L48" s="249"/>
      <c r="M48" s="249"/>
      <c r="N48" s="249"/>
      <c r="O48" s="249"/>
      <c r="P48" s="249"/>
      <c r="Q48" s="249"/>
      <c r="R48" s="249"/>
      <c r="S48" s="249"/>
      <c r="T48" s="249"/>
      <c r="U48" s="72"/>
    </row>
    <row r="49" spans="2:21" ht="10.5" customHeight="1">
      <c r="B49" s="70"/>
      <c r="C49" s="249"/>
      <c r="D49" s="249"/>
      <c r="E49" s="249"/>
      <c r="F49" s="249"/>
      <c r="G49" s="249"/>
      <c r="H49" s="249"/>
      <c r="I49" s="249"/>
      <c r="J49" s="249"/>
      <c r="K49" s="249"/>
      <c r="L49" s="249"/>
      <c r="M49" s="249"/>
      <c r="N49" s="249"/>
      <c r="O49" s="249"/>
      <c r="P49" s="249"/>
      <c r="Q49" s="249"/>
      <c r="R49" s="249"/>
      <c r="S49" s="249"/>
      <c r="T49" s="249"/>
      <c r="U49" s="72"/>
    </row>
    <row r="50" spans="2:21" ht="10.5" customHeight="1">
      <c r="B50" s="70"/>
      <c r="C50" s="249"/>
      <c r="D50" s="249"/>
      <c r="E50" s="249"/>
      <c r="F50" s="249"/>
      <c r="G50" s="249"/>
      <c r="H50" s="249"/>
      <c r="I50" s="249"/>
      <c r="J50" s="249"/>
      <c r="K50" s="249"/>
      <c r="L50" s="249"/>
      <c r="M50" s="249"/>
      <c r="N50" s="249"/>
      <c r="O50" s="249"/>
      <c r="P50" s="249"/>
      <c r="Q50" s="249"/>
      <c r="R50" s="249"/>
      <c r="S50" s="249"/>
      <c r="T50" s="249"/>
      <c r="U50" s="72"/>
    </row>
    <row r="51" spans="2:21" ht="10.5" customHeight="1">
      <c r="B51" s="70"/>
      <c r="C51" s="249"/>
      <c r="D51" s="249"/>
      <c r="E51" s="249"/>
      <c r="F51" s="249"/>
      <c r="G51" s="249"/>
      <c r="H51" s="249"/>
      <c r="I51" s="249"/>
      <c r="J51" s="249"/>
      <c r="K51" s="249"/>
      <c r="L51" s="249"/>
      <c r="M51" s="249"/>
      <c r="N51" s="249"/>
      <c r="O51" s="249"/>
      <c r="P51" s="249"/>
      <c r="Q51" s="249"/>
      <c r="R51" s="249"/>
      <c r="S51" s="249"/>
      <c r="T51" s="249"/>
      <c r="U51" s="72"/>
    </row>
    <row r="52" spans="2:21" ht="10.5" customHeight="1">
      <c r="B52" s="70"/>
      <c r="C52" s="249"/>
      <c r="D52" s="249"/>
      <c r="E52" s="249"/>
      <c r="F52" s="249"/>
      <c r="G52" s="249"/>
      <c r="H52" s="249"/>
      <c r="I52" s="249"/>
      <c r="J52" s="249"/>
      <c r="K52" s="249"/>
      <c r="L52" s="249"/>
      <c r="M52" s="249"/>
      <c r="N52" s="249"/>
      <c r="O52" s="249"/>
      <c r="P52" s="249"/>
      <c r="Q52" s="249"/>
      <c r="R52" s="249"/>
      <c r="S52" s="249"/>
      <c r="T52" s="249"/>
      <c r="U52" s="72"/>
    </row>
    <row r="53" spans="2:21" ht="10.5" customHeight="1">
      <c r="B53" s="70"/>
      <c r="C53" s="249"/>
      <c r="D53" s="249"/>
      <c r="E53" s="249"/>
      <c r="F53" s="249"/>
      <c r="G53" s="249"/>
      <c r="H53" s="249"/>
      <c r="I53" s="249"/>
      <c r="J53" s="249"/>
      <c r="K53" s="249"/>
      <c r="L53" s="249"/>
      <c r="M53" s="249"/>
      <c r="N53" s="249"/>
      <c r="O53" s="249"/>
      <c r="P53" s="249"/>
      <c r="Q53" s="249"/>
      <c r="R53" s="249"/>
      <c r="S53" s="249"/>
      <c r="T53" s="249"/>
      <c r="U53" s="72"/>
    </row>
    <row r="54" spans="2:21" ht="10.5" customHeight="1">
      <c r="B54" s="70"/>
      <c r="C54" s="249"/>
      <c r="D54" s="249"/>
      <c r="E54" s="249"/>
      <c r="F54" s="249"/>
      <c r="G54" s="249"/>
      <c r="H54" s="249"/>
      <c r="I54" s="249"/>
      <c r="J54" s="249"/>
      <c r="K54" s="249"/>
      <c r="L54" s="249"/>
      <c r="M54" s="249"/>
      <c r="N54" s="249"/>
      <c r="O54" s="249"/>
      <c r="P54" s="249"/>
      <c r="Q54" s="249"/>
      <c r="R54" s="249"/>
      <c r="S54" s="249"/>
      <c r="T54" s="249"/>
      <c r="U54" s="72"/>
    </row>
    <row r="55" spans="2:21" ht="10.5" customHeight="1">
      <c r="B55" s="70"/>
      <c r="C55" s="249"/>
      <c r="D55" s="249"/>
      <c r="E55" s="249"/>
      <c r="F55" s="249"/>
      <c r="G55" s="249"/>
      <c r="H55" s="249"/>
      <c r="I55" s="249"/>
      <c r="J55" s="249"/>
      <c r="K55" s="249"/>
      <c r="L55" s="249"/>
      <c r="M55" s="249"/>
      <c r="N55" s="249"/>
      <c r="O55" s="249"/>
      <c r="P55" s="249"/>
      <c r="Q55" s="249"/>
      <c r="R55" s="249"/>
      <c r="S55" s="249"/>
      <c r="T55" s="249"/>
      <c r="U55" s="72"/>
    </row>
    <row r="56" spans="2:21" ht="10.5" customHeight="1">
      <c r="B56" s="70"/>
      <c r="C56" s="249"/>
      <c r="D56" s="249"/>
      <c r="E56" s="249"/>
      <c r="F56" s="249"/>
      <c r="G56" s="249"/>
      <c r="H56" s="249"/>
      <c r="I56" s="249"/>
      <c r="J56" s="249"/>
      <c r="K56" s="249"/>
      <c r="L56" s="249"/>
      <c r="M56" s="249"/>
      <c r="N56" s="249"/>
      <c r="O56" s="249"/>
      <c r="P56" s="249"/>
      <c r="Q56" s="249"/>
      <c r="R56" s="249"/>
      <c r="S56" s="249"/>
      <c r="T56" s="249"/>
      <c r="U56" s="72"/>
    </row>
    <row r="57" spans="2:21" ht="10.5" customHeight="1">
      <c r="B57" s="70"/>
      <c r="C57" s="249"/>
      <c r="D57" s="249"/>
      <c r="E57" s="249"/>
      <c r="F57" s="249"/>
      <c r="G57" s="249"/>
      <c r="H57" s="249"/>
      <c r="I57" s="249"/>
      <c r="J57" s="249"/>
      <c r="K57" s="249"/>
      <c r="L57" s="249"/>
      <c r="M57" s="249"/>
      <c r="N57" s="249"/>
      <c r="O57" s="249"/>
      <c r="P57" s="249"/>
      <c r="Q57" s="249"/>
      <c r="R57" s="249"/>
      <c r="S57" s="249"/>
      <c r="T57" s="249"/>
      <c r="U57" s="72"/>
    </row>
    <row r="58" spans="2:21" ht="10.5" customHeight="1">
      <c r="B58" s="70"/>
      <c r="C58" s="249"/>
      <c r="D58" s="249"/>
      <c r="E58" s="249"/>
      <c r="F58" s="249"/>
      <c r="G58" s="249"/>
      <c r="H58" s="249"/>
      <c r="I58" s="249"/>
      <c r="J58" s="249"/>
      <c r="K58" s="249"/>
      <c r="L58" s="249"/>
      <c r="M58" s="249"/>
      <c r="N58" s="249"/>
      <c r="O58" s="249"/>
      <c r="P58" s="249"/>
      <c r="Q58" s="249"/>
      <c r="R58" s="249"/>
      <c r="S58" s="249"/>
      <c r="T58" s="249"/>
      <c r="U58" s="72"/>
    </row>
    <row r="59" spans="2:21" ht="10.5" customHeight="1">
      <c r="B59" s="70"/>
      <c r="C59" s="249"/>
      <c r="D59" s="249"/>
      <c r="E59" s="249"/>
      <c r="F59" s="249"/>
      <c r="G59" s="249"/>
      <c r="H59" s="249"/>
      <c r="I59" s="249"/>
      <c r="J59" s="249"/>
      <c r="K59" s="249"/>
      <c r="L59" s="249"/>
      <c r="M59" s="249"/>
      <c r="N59" s="249"/>
      <c r="O59" s="249"/>
      <c r="P59" s="249"/>
      <c r="Q59" s="249"/>
      <c r="R59" s="249"/>
      <c r="S59" s="249"/>
      <c r="T59" s="249"/>
      <c r="U59" s="72"/>
    </row>
    <row r="60" spans="2:21" ht="10.5" customHeight="1">
      <c r="B60" s="70"/>
      <c r="C60" s="249"/>
      <c r="D60" s="249"/>
      <c r="E60" s="249"/>
      <c r="F60" s="249"/>
      <c r="G60" s="249"/>
      <c r="H60" s="249"/>
      <c r="I60" s="249"/>
      <c r="J60" s="249"/>
      <c r="K60" s="249"/>
      <c r="L60" s="249"/>
      <c r="M60" s="249"/>
      <c r="N60" s="249"/>
      <c r="O60" s="249"/>
      <c r="P60" s="249"/>
      <c r="Q60" s="249"/>
      <c r="R60" s="249"/>
      <c r="S60" s="249"/>
      <c r="T60" s="249"/>
      <c r="U60" s="72"/>
    </row>
    <row r="61" spans="2:21" ht="10.5" customHeight="1">
      <c r="B61" s="70"/>
      <c r="C61" s="249"/>
      <c r="D61" s="249"/>
      <c r="E61" s="249"/>
      <c r="F61" s="249"/>
      <c r="G61" s="249"/>
      <c r="H61" s="249"/>
      <c r="I61" s="249"/>
      <c r="J61" s="249"/>
      <c r="K61" s="249"/>
      <c r="L61" s="249"/>
      <c r="M61" s="249"/>
      <c r="N61" s="249"/>
      <c r="O61" s="249"/>
      <c r="P61" s="249"/>
      <c r="Q61" s="249"/>
      <c r="R61" s="249"/>
      <c r="S61" s="249"/>
      <c r="T61" s="249"/>
      <c r="U61" s="72"/>
    </row>
    <row r="62" spans="2:21" ht="10.5" customHeight="1">
      <c r="B62" s="70"/>
      <c r="C62" s="249"/>
      <c r="D62" s="249"/>
      <c r="E62" s="249"/>
      <c r="F62" s="249"/>
      <c r="G62" s="249"/>
      <c r="H62" s="249"/>
      <c r="I62" s="249"/>
      <c r="J62" s="249"/>
      <c r="K62" s="249"/>
      <c r="L62" s="249"/>
      <c r="M62" s="249"/>
      <c r="N62" s="249"/>
      <c r="O62" s="249"/>
      <c r="P62" s="249"/>
      <c r="Q62" s="249"/>
      <c r="R62" s="249"/>
      <c r="S62" s="249"/>
      <c r="T62" s="249"/>
      <c r="U62" s="72"/>
    </row>
    <row r="63" spans="2:21" ht="10.5" customHeight="1">
      <c r="B63" s="70"/>
      <c r="C63" s="249"/>
      <c r="D63" s="249"/>
      <c r="E63" s="249"/>
      <c r="F63" s="249"/>
      <c r="G63" s="249"/>
      <c r="H63" s="249"/>
      <c r="I63" s="249"/>
      <c r="J63" s="249"/>
      <c r="K63" s="249"/>
      <c r="L63" s="249"/>
      <c r="M63" s="249"/>
      <c r="N63" s="249"/>
      <c r="O63" s="249"/>
      <c r="P63" s="249"/>
      <c r="Q63" s="249"/>
      <c r="R63" s="249"/>
      <c r="S63" s="249"/>
      <c r="T63" s="249"/>
      <c r="U63" s="72"/>
    </row>
    <row r="64" spans="2:21" ht="10.5" customHeight="1">
      <c r="B64" s="70"/>
      <c r="C64" s="249"/>
      <c r="D64" s="249"/>
      <c r="E64" s="249"/>
      <c r="F64" s="249"/>
      <c r="G64" s="249"/>
      <c r="H64" s="249"/>
      <c r="I64" s="249"/>
      <c r="J64" s="249"/>
      <c r="K64" s="249"/>
      <c r="L64" s="249"/>
      <c r="M64" s="249"/>
      <c r="N64" s="249"/>
      <c r="O64" s="249"/>
      <c r="P64" s="249"/>
      <c r="Q64" s="249"/>
      <c r="R64" s="249"/>
      <c r="S64" s="249"/>
      <c r="T64" s="249"/>
      <c r="U64" s="72"/>
    </row>
    <row r="65" spans="2:21" ht="10.5" customHeight="1">
      <c r="B65" s="70"/>
      <c r="C65" s="249"/>
      <c r="D65" s="249"/>
      <c r="E65" s="249"/>
      <c r="F65" s="249"/>
      <c r="G65" s="249"/>
      <c r="H65" s="249"/>
      <c r="I65" s="249"/>
      <c r="J65" s="249"/>
      <c r="K65" s="249"/>
      <c r="L65" s="249"/>
      <c r="M65" s="249"/>
      <c r="N65" s="249"/>
      <c r="O65" s="249"/>
      <c r="P65" s="249"/>
      <c r="Q65" s="249"/>
      <c r="R65" s="249"/>
      <c r="S65" s="249"/>
      <c r="T65" s="249"/>
      <c r="U65" s="72"/>
    </row>
    <row r="66" spans="2:21" ht="13.5" thickBot="1">
      <c r="B66" s="88"/>
      <c r="C66" s="89"/>
      <c r="D66" s="89"/>
      <c r="E66" s="89"/>
      <c r="F66" s="89"/>
      <c r="G66" s="89"/>
      <c r="H66" s="89"/>
      <c r="I66" s="89"/>
      <c r="J66" s="89"/>
      <c r="K66" s="89"/>
      <c r="L66" s="89"/>
      <c r="M66" s="89"/>
      <c r="N66" s="89"/>
      <c r="O66" s="89"/>
      <c r="P66" s="89"/>
      <c r="Q66" s="89"/>
      <c r="R66" s="89"/>
      <c r="S66" s="89"/>
      <c r="T66" s="89"/>
      <c r="U66" s="90"/>
    </row>
    <row r="67" ht="12.75"/>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870" sheet="1" objects="1" scenarios="1"/>
  <mergeCells count="64">
    <mergeCell ref="E17:K17"/>
    <mergeCell ref="P17:T17"/>
    <mergeCell ref="E9:K9"/>
    <mergeCell ref="E10:K10"/>
    <mergeCell ref="P9:T9"/>
    <mergeCell ref="E12:K12"/>
    <mergeCell ref="P12:T12"/>
    <mergeCell ref="F4:Q4"/>
    <mergeCell ref="F3:Q3"/>
    <mergeCell ref="C36:T36"/>
    <mergeCell ref="E8:K8"/>
    <mergeCell ref="P8:T8"/>
    <mergeCell ref="E13:K13"/>
    <mergeCell ref="P13:T13"/>
    <mergeCell ref="E14:K14"/>
    <mergeCell ref="E16:K16"/>
    <mergeCell ref="P16:T16"/>
    <mergeCell ref="E18:K18"/>
    <mergeCell ref="E20:K20"/>
    <mergeCell ref="P20:T20"/>
    <mergeCell ref="E21:K21"/>
    <mergeCell ref="P21:T21"/>
    <mergeCell ref="E22:K22"/>
    <mergeCell ref="E24:K24"/>
    <mergeCell ref="P24:T24"/>
    <mergeCell ref="E30:K30"/>
    <mergeCell ref="E32:K32"/>
    <mergeCell ref="P32:T32"/>
    <mergeCell ref="E25:K25"/>
    <mergeCell ref="P25:T25"/>
    <mergeCell ref="E26:K26"/>
    <mergeCell ref="E28:K28"/>
    <mergeCell ref="P28:T28"/>
    <mergeCell ref="E29:K29"/>
    <mergeCell ref="P29:T29"/>
    <mergeCell ref="J42:O42"/>
    <mergeCell ref="J43:O43"/>
    <mergeCell ref="C46:T46"/>
    <mergeCell ref="E33:K33"/>
    <mergeCell ref="P33:T33"/>
    <mergeCell ref="E34:K34"/>
    <mergeCell ref="S44:T44"/>
    <mergeCell ref="C37:T37"/>
    <mergeCell ref="C39:T39"/>
    <mergeCell ref="C40:T40"/>
    <mergeCell ref="C47:T47"/>
    <mergeCell ref="C48:T48"/>
    <mergeCell ref="C49:T49"/>
    <mergeCell ref="C50:T50"/>
    <mergeCell ref="C60:T60"/>
    <mergeCell ref="C51:T51"/>
    <mergeCell ref="C52:T52"/>
    <mergeCell ref="C53:T53"/>
    <mergeCell ref="C54:T54"/>
    <mergeCell ref="C64:T64"/>
    <mergeCell ref="C65:T65"/>
    <mergeCell ref="C55:T55"/>
    <mergeCell ref="C56:T56"/>
    <mergeCell ref="C62:T62"/>
    <mergeCell ref="C63:T63"/>
    <mergeCell ref="C58:T58"/>
    <mergeCell ref="C59:T59"/>
    <mergeCell ref="C61:T61"/>
    <mergeCell ref="C57:T57"/>
  </mergeCells>
  <printOptions/>
  <pageMargins left="0.984251968503937" right="0.1968503937007874" top="0.3937007874015748" bottom="0.3937007874015748" header="0.3937007874015748" footer="0.3937007874015748"/>
  <pageSetup horizontalDpi="600" verticalDpi="600" orientation="portrait" paperSize="9" r:id="rId3"/>
  <rowBreaks count="1" manualBreakCount="1">
    <brk id="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Blad2"/>
  <dimension ref="A1:IV27"/>
  <sheetViews>
    <sheetView workbookViewId="0" topLeftCell="A1">
      <pane ySplit="4" topLeftCell="BM5" activePane="bottomLeft" state="frozen"/>
      <selection pane="topLeft" activeCell="A1" sqref="A1"/>
      <selection pane="bottomLeft" activeCell="D5" sqref="D5"/>
    </sheetView>
  </sheetViews>
  <sheetFormatPr defaultColWidth="9.140625" defaultRowHeight="12.75" zeroHeight="1"/>
  <cols>
    <col min="1" max="2" width="3.7109375" style="0" customWidth="1"/>
    <col min="3" max="3" width="1.8515625" style="0" customWidth="1"/>
    <col min="4" max="4" width="13.421875" style="0" customWidth="1"/>
    <col min="5" max="5" width="7.7109375" style="0" customWidth="1"/>
    <col min="6" max="6" width="7.140625" style="0" hidden="1" customWidth="1"/>
    <col min="7" max="7" width="6.57421875" style="0" hidden="1" customWidth="1"/>
    <col min="8" max="8" width="7.8515625" style="0" customWidth="1"/>
    <col min="9" max="10" width="3.7109375" style="0" customWidth="1"/>
    <col min="11" max="11" width="10.28125" style="0" customWidth="1"/>
    <col min="12" max="12" width="10.140625" style="0" customWidth="1"/>
    <col min="13" max="13" width="31.8515625" style="0" customWidth="1"/>
    <col min="14" max="14" width="25.00390625" style="0" customWidth="1"/>
    <col min="15" max="15" width="2.00390625" style="3" customWidth="1"/>
    <col min="16" max="16" width="11.7109375" style="3" hidden="1" customWidth="1"/>
    <col min="17" max="20" width="7.8515625" style="3" hidden="1" customWidth="1"/>
    <col min="21" max="23" width="11.7109375" style="3" hidden="1" customWidth="1"/>
    <col min="24" max="25" width="9.140625" style="3" hidden="1" customWidth="1"/>
    <col min="26" max="27" width="10.140625" style="3" hidden="1" customWidth="1"/>
    <col min="28" max="28" width="3.00390625" style="3" customWidth="1"/>
    <col min="29" max="16384" width="10.140625" style="3" hidden="1" customWidth="1"/>
  </cols>
  <sheetData>
    <row r="1" spans="1:25" ht="12.75">
      <c r="A1" s="2" t="str">
        <f>F!C1</f>
        <v>(ver. 2014)</v>
      </c>
      <c r="B1" s="3"/>
      <c r="D1" s="4" t="s">
        <v>3</v>
      </c>
      <c r="E1" s="287" t="str">
        <f>Uppgifter!F12&amp;" "&amp;Uppgifter!F13</f>
        <v> </v>
      </c>
      <c r="F1" s="287"/>
      <c r="G1" s="287"/>
      <c r="H1" s="287"/>
      <c r="I1" s="287"/>
      <c r="J1" s="287"/>
      <c r="K1" s="4" t="s">
        <v>4</v>
      </c>
      <c r="L1" s="223">
        <f>Uppgifter!O8</f>
        <v>40338</v>
      </c>
      <c r="M1" s="4" t="s">
        <v>5</v>
      </c>
      <c r="N1" s="5">
        <f>Uppgifter!O20</f>
        <v>0</v>
      </c>
      <c r="P1" s="6">
        <f>A23</f>
        <v>19</v>
      </c>
      <c r="Q1" s="7">
        <f ca="1">INDIRECT(ADDRESS(3+$P$1,17))</f>
        <v>0</v>
      </c>
      <c r="R1" s="3">
        <f ca="1">SUM(R5:INDIRECT(ADDRESS(3+$P$1,18)))</f>
        <v>0</v>
      </c>
      <c r="S1" s="3">
        <f ca="1">SUM(S5:INDIRECT(ADDRESS(3+$P$1,19)))</f>
        <v>0</v>
      </c>
      <c r="T1" s="3">
        <f ca="1">SUM(T5:INDIRECT(ADDRESS(3+$P$1,20)))</f>
        <v>0</v>
      </c>
      <c r="Y1" s="3">
        <f ca="1">SUM(Y6:INDIRECT(ADDRESS(3+$P$1,25)))</f>
        <v>0</v>
      </c>
    </row>
    <row r="2" spans="1:25" ht="36.75" customHeight="1">
      <c r="A2" s="8"/>
      <c r="B2" s="9"/>
      <c r="C2" s="290" t="s">
        <v>159</v>
      </c>
      <c r="D2" s="290"/>
      <c r="E2" s="290"/>
      <c r="F2" s="290"/>
      <c r="G2" s="290"/>
      <c r="H2" s="290"/>
      <c r="I2" s="290"/>
      <c r="J2" s="290"/>
      <c r="K2" s="290"/>
      <c r="L2" s="290"/>
      <c r="M2" s="290"/>
      <c r="N2" s="290"/>
      <c r="O2" s="10"/>
      <c r="P2" s="11" t="s">
        <v>169</v>
      </c>
      <c r="Q2" s="11" t="s">
        <v>6</v>
      </c>
      <c r="R2" s="12" t="s">
        <v>7</v>
      </c>
      <c r="S2" s="12" t="s">
        <v>8</v>
      </c>
      <c r="T2" s="12" t="s">
        <v>167</v>
      </c>
      <c r="U2" s="12"/>
      <c r="V2" s="12"/>
      <c r="W2" s="12"/>
      <c r="Y2" s="12" t="s">
        <v>165</v>
      </c>
    </row>
    <row r="3" spans="1:27" ht="15" customHeight="1" thickBot="1">
      <c r="A3" s="13"/>
      <c r="B3" s="14"/>
      <c r="C3" s="15"/>
      <c r="D3" s="16" t="s">
        <v>208</v>
      </c>
      <c r="E3" s="16" t="s">
        <v>9</v>
      </c>
      <c r="F3" s="17" t="s">
        <v>10</v>
      </c>
      <c r="G3" s="18" t="s">
        <v>11</v>
      </c>
      <c r="H3" s="19" t="s">
        <v>11</v>
      </c>
      <c r="I3" s="289" t="s">
        <v>12</v>
      </c>
      <c r="J3" s="289"/>
      <c r="K3" s="16" t="s">
        <v>13</v>
      </c>
      <c r="L3" s="19" t="s">
        <v>14</v>
      </c>
      <c r="M3" s="20" t="s">
        <v>15</v>
      </c>
      <c r="N3" s="16" t="s">
        <v>16</v>
      </c>
      <c r="P3" s="192" t="s">
        <v>17</v>
      </c>
      <c r="Q3" s="193" t="s">
        <v>166</v>
      </c>
      <c r="R3" s="192" t="s">
        <v>18</v>
      </c>
      <c r="S3" s="194" t="s">
        <v>19</v>
      </c>
      <c r="T3" s="194" t="s">
        <v>20</v>
      </c>
      <c r="U3" s="194" t="s">
        <v>206</v>
      </c>
      <c r="V3" s="194" t="s">
        <v>207</v>
      </c>
      <c r="W3" s="194" t="s">
        <v>21</v>
      </c>
      <c r="X3" s="192" t="s">
        <v>199</v>
      </c>
      <c r="Y3" s="192" t="s">
        <v>164</v>
      </c>
      <c r="Z3" s="192" t="s">
        <v>197</v>
      </c>
      <c r="AA3" s="192" t="s">
        <v>198</v>
      </c>
    </row>
    <row r="4" spans="1:23" ht="4.5" customHeight="1" thickBot="1">
      <c r="A4" s="21"/>
      <c r="B4" s="3"/>
      <c r="C4" s="22"/>
      <c r="D4" s="23"/>
      <c r="E4" s="23"/>
      <c r="F4" s="24"/>
      <c r="G4" s="25"/>
      <c r="H4" s="26"/>
      <c r="I4" s="23"/>
      <c r="J4" s="23"/>
      <c r="K4" s="23"/>
      <c r="L4" s="27"/>
      <c r="N4" s="23"/>
      <c r="P4" s="28"/>
      <c r="Q4" s="29"/>
      <c r="V4" s="30">
        <v>0</v>
      </c>
      <c r="W4" s="30">
        <f>Uppgifter!O8</f>
        <v>40338</v>
      </c>
    </row>
    <row r="5" spans="1:23" ht="12.75">
      <c r="A5" s="31">
        <f>ROW()-4</f>
        <v>1</v>
      </c>
      <c r="B5" s="32">
        <f aca="true" t="shared" si="0" ref="B5:B22">IF(E5="","",PROPER(TEXT(WEEKDAY(P5,1),"DDD")))</f>
      </c>
      <c r="C5" s="32">
        <f aca="true" t="shared" si="1" ref="C5:C21">IF(F5=0,IF(E5&gt;0,"S",""),IF(E5&gt;0,"R","")&amp;IF(N5&lt;&gt;"","M",""))</f>
      </c>
      <c r="D5" s="224"/>
      <c r="E5" s="33"/>
      <c r="F5" s="34">
        <v>0</v>
      </c>
      <c r="G5" s="35">
        <v>0</v>
      </c>
      <c r="H5" s="36" t="str">
        <f aca="true" t="shared" si="2" ref="H5:H22">IF(ISNUMBER(G5),IF(G5&gt;0,G5,"-"),"???")</f>
        <v>-</v>
      </c>
      <c r="I5" s="235"/>
      <c r="J5" s="236"/>
      <c r="K5" s="230"/>
      <c r="L5" s="37" t="str">
        <f aca="true" t="shared" si="3" ref="L5:L21">IF(G5&gt;0,IF(D5&gt;0,IF(P4=0,"?",H5/((P5-P4)*24)),"?"),"-")</f>
        <v>-</v>
      </c>
      <c r="M5" s="225"/>
      <c r="N5" s="241"/>
      <c r="P5" s="38">
        <f>IF($E5&gt;0,$W5,P4)</f>
        <v>0</v>
      </c>
      <c r="Q5" s="39">
        <f>IF(ISNUMBER($E5),IF($E5&gt;0,1,0),0)</f>
        <v>0</v>
      </c>
      <c r="R5" s="40">
        <f>IF(Q5=1,IF(Q5&lt;&gt;Q4,P5,),)</f>
        <v>0</v>
      </c>
      <c r="S5" s="40">
        <f aca="true" t="shared" si="4" ref="S5:S21">IF(Q5=$Q$1,IF(Q5&lt;&gt;Q4,P5,),)</f>
        <v>0</v>
      </c>
      <c r="T5" s="41" t="str">
        <f>IF(E5&gt;0,IF(D5=0,1,0),"-")</f>
        <v>-</v>
      </c>
      <c r="U5" s="197">
        <f aca="true" t="shared" si="5" ref="U5:U22">IF(D5="",0,IF(TIMEVALUE(D5)=0,0.01,TIMEVALUE(D5)))</f>
        <v>0</v>
      </c>
      <c r="V5" s="198">
        <f>IF(U5=0,V4,U5)</f>
        <v>0</v>
      </c>
      <c r="W5" s="198">
        <f>IF(V5&lt;V4,TRUNC(W4)+1+V5-TRUNC(V5),TRUNC(W4)+V5-TRUNC(V5))</f>
        <v>40338</v>
      </c>
    </row>
    <row r="6" spans="1:27" ht="12.75">
      <c r="A6" s="31">
        <f aca="true" t="shared" si="6" ref="A6:A23">ROW()-4</f>
        <v>2</v>
      </c>
      <c r="B6" s="32">
        <f t="shared" si="0"/>
      </c>
      <c r="C6" s="32">
        <f t="shared" si="1"/>
      </c>
      <c r="D6" s="224"/>
      <c r="E6" s="42"/>
      <c r="F6" s="34">
        <f aca="true" t="shared" si="7" ref="F6:F22">IF(E5=0,F5,E5)</f>
        <v>0</v>
      </c>
      <c r="G6" s="35">
        <f ca="1">IF(F6=0,0,IF(E6=0,0,IF(E6&lt;&gt;F6,VLOOKUP(E6,INDIRECT(ADDRESS(MATCH($F6,M!$A$1:$A$9999,0),2,,,"M")):INDIRECT(ADDRESS(MATCH($F6,M!$A$1:$A$9999,1),3,,,"M")),2,FALSE),0)))</f>
        <v>0</v>
      </c>
      <c r="H6" s="36" t="str">
        <f t="shared" si="2"/>
        <v>-</v>
      </c>
      <c r="I6" s="237"/>
      <c r="J6" s="238"/>
      <c r="K6" s="231"/>
      <c r="L6" s="37" t="str">
        <f t="shared" si="3"/>
        <v>-</v>
      </c>
      <c r="M6" s="226"/>
      <c r="N6" s="242"/>
      <c r="P6" s="38">
        <f aca="true" t="shared" si="8" ref="P6:P22">IF($E6&gt;0,$W6,P5)</f>
        <v>0</v>
      </c>
      <c r="Q6" s="39">
        <f aca="true" t="shared" si="9" ref="Q6:Q22">IF(ISNUMBER($E6),IF($E6&lt;&gt;$F6,Q5+1,Q5),Q5)</f>
        <v>0</v>
      </c>
      <c r="R6" s="40">
        <f aca="true" t="shared" si="10" ref="R6:R21">IF(Q6=1,IF(Q6&lt;&gt;Q5,P6,),)</f>
        <v>0</v>
      </c>
      <c r="S6" s="40">
        <f t="shared" si="4"/>
        <v>0</v>
      </c>
      <c r="T6" s="41" t="str">
        <f aca="true" t="shared" si="11" ref="T6:T21">IF(E6&gt;0,IF(D6=0,1,0),"-")</f>
        <v>-</v>
      </c>
      <c r="U6" s="197">
        <f t="shared" si="5"/>
        <v>0</v>
      </c>
      <c r="V6" s="198">
        <f aca="true" t="shared" si="12" ref="V6:V22">IF(U6=0,V5,U6)</f>
        <v>0</v>
      </c>
      <c r="W6" s="198">
        <f aca="true" t="shared" si="13" ref="W6:W22">IF(V6&lt;V5,TRUNC(W5)+1+V6-TRUNC(V6),TRUNC(W5)+V6-TRUNC(V6))</f>
        <v>40338</v>
      </c>
      <c r="X6" s="219" t="e">
        <f ca="1">INDIRECT(ADDRESS(Z6+AA6-1,4,4,1,"M"))</f>
        <v>#N/A</v>
      </c>
      <c r="Y6" s="219">
        <f>IF(ISNUMBER(X6),IF(X6=1,W6-W5,0),0)</f>
        <v>0</v>
      </c>
      <c r="Z6" s="220" t="e">
        <f>MATCH(E6,M!$A$1:$A$9999,0)</f>
        <v>#N/A</v>
      </c>
      <c r="AA6" s="220" t="e">
        <f ca="1">MATCH(F6,INDIRECT(ADDRESS(Z6,2,1,,"M")):INDIRECT(ADDRESS(9999,2,1,,"M"),1),0)</f>
        <v>#N/A</v>
      </c>
    </row>
    <row r="7" spans="1:27" ht="12.75">
      <c r="A7" s="31">
        <f t="shared" si="6"/>
        <v>3</v>
      </c>
      <c r="B7" s="32">
        <f t="shared" si="0"/>
      </c>
      <c r="C7" s="32">
        <f t="shared" si="1"/>
      </c>
      <c r="D7" s="224"/>
      <c r="E7" s="43"/>
      <c r="F7" s="34">
        <f t="shared" si="7"/>
        <v>0</v>
      </c>
      <c r="G7" s="35">
        <f ca="1">IF(F7=0,0,IF(E7=0,0,IF(E7&lt;&gt;F7,VLOOKUP(E7,INDIRECT(ADDRESS(MATCH($F7,M!$A$1:$A$9999,0),2,,,"M")):INDIRECT(ADDRESS(MATCH($F7,M!$A$1:$A$9999,1),3,,,"M")),2,FALSE),0)))</f>
        <v>0</v>
      </c>
      <c r="H7" s="36" t="str">
        <f t="shared" si="2"/>
        <v>-</v>
      </c>
      <c r="I7" s="237"/>
      <c r="J7" s="238"/>
      <c r="K7" s="231"/>
      <c r="L7" s="37" t="str">
        <f t="shared" si="3"/>
        <v>-</v>
      </c>
      <c r="M7" s="226"/>
      <c r="N7" s="242"/>
      <c r="P7" s="38">
        <f t="shared" si="8"/>
        <v>0</v>
      </c>
      <c r="Q7" s="39">
        <f t="shared" si="9"/>
        <v>0</v>
      </c>
      <c r="R7" s="40">
        <f t="shared" si="10"/>
        <v>0</v>
      </c>
      <c r="S7" s="40">
        <f t="shared" si="4"/>
        <v>0</v>
      </c>
      <c r="T7" s="41" t="str">
        <f t="shared" si="11"/>
        <v>-</v>
      </c>
      <c r="U7" s="197">
        <f t="shared" si="5"/>
        <v>0</v>
      </c>
      <c r="V7" s="198">
        <f t="shared" si="12"/>
        <v>0</v>
      </c>
      <c r="W7" s="198">
        <f t="shared" si="13"/>
        <v>40338</v>
      </c>
      <c r="X7" s="219">
        <f aca="true" ca="1" t="shared" si="14" ref="X7:X22">IF(E7=F7,0,INDIRECT(ADDRESS(Z7+AA7-1,4,4,1,"M")))</f>
        <v>0</v>
      </c>
      <c r="Y7" s="219">
        <f aca="true" t="shared" si="15" ref="Y7:Y22">IF(ISNUMBER(X7),IF(X7=1,W7-W6,0),0)</f>
        <v>0</v>
      </c>
      <c r="Z7" s="220" t="e">
        <f>MATCH(E7,M!$A$1:$A$9999,0)</f>
        <v>#N/A</v>
      </c>
      <c r="AA7" s="220" t="e">
        <f ca="1">MATCH(F7,INDIRECT(ADDRESS(Z7,2,1,,"M")):INDIRECT(ADDRESS(9999,2,1,,"M"),1),0)</f>
        <v>#N/A</v>
      </c>
    </row>
    <row r="8" spans="1:27" ht="12.75">
      <c r="A8" s="31">
        <f t="shared" si="6"/>
        <v>4</v>
      </c>
      <c r="B8" s="32">
        <f t="shared" si="0"/>
      </c>
      <c r="C8" s="32">
        <f t="shared" si="1"/>
      </c>
      <c r="D8" s="224"/>
      <c r="E8" s="43"/>
      <c r="F8" s="34">
        <f t="shared" si="7"/>
        <v>0</v>
      </c>
      <c r="G8" s="35">
        <f ca="1">IF(F8=0,0,IF(E8=0,0,IF(E8&lt;&gt;F8,VLOOKUP(E8,INDIRECT(ADDRESS(MATCH($F8,M!$A$1:$A$9999,0),2,,,"M")):INDIRECT(ADDRESS(MATCH($F8,M!$A$1:$A$9999,1),3,,,"M")),2,FALSE),0)))</f>
        <v>0</v>
      </c>
      <c r="H8" s="36" t="str">
        <f t="shared" si="2"/>
        <v>-</v>
      </c>
      <c r="I8" s="237"/>
      <c r="J8" s="238"/>
      <c r="K8" s="231"/>
      <c r="L8" s="37" t="str">
        <f t="shared" si="3"/>
        <v>-</v>
      </c>
      <c r="M8" s="226"/>
      <c r="N8" s="242"/>
      <c r="P8" s="38">
        <f t="shared" si="8"/>
        <v>0</v>
      </c>
      <c r="Q8" s="39">
        <f t="shared" si="9"/>
        <v>0</v>
      </c>
      <c r="R8" s="40">
        <f t="shared" si="10"/>
        <v>0</v>
      </c>
      <c r="S8" s="40">
        <f t="shared" si="4"/>
        <v>0</v>
      </c>
      <c r="T8" s="41" t="str">
        <f t="shared" si="11"/>
        <v>-</v>
      </c>
      <c r="U8" s="197">
        <f t="shared" si="5"/>
        <v>0</v>
      </c>
      <c r="V8" s="198">
        <f t="shared" si="12"/>
        <v>0</v>
      </c>
      <c r="W8" s="198">
        <f t="shared" si="13"/>
        <v>40338</v>
      </c>
      <c r="X8" s="219">
        <f ca="1" t="shared" si="14"/>
        <v>0</v>
      </c>
      <c r="Y8" s="219">
        <f t="shared" si="15"/>
        <v>0</v>
      </c>
      <c r="Z8" s="220" t="e">
        <f>MATCH(E8,M!$A$1:$A$9999,0)</f>
        <v>#N/A</v>
      </c>
      <c r="AA8" s="220" t="e">
        <f ca="1">MATCH(F8,INDIRECT(ADDRESS(Z8,2,1,,"M")):INDIRECT(ADDRESS(9999,2,1,,"M"),1),0)</f>
        <v>#N/A</v>
      </c>
    </row>
    <row r="9" spans="1:27" ht="12.75">
      <c r="A9" s="31">
        <f t="shared" si="6"/>
        <v>5</v>
      </c>
      <c r="B9" s="32">
        <f t="shared" si="0"/>
      </c>
      <c r="C9" s="32">
        <f t="shared" si="1"/>
      </c>
      <c r="D9" s="224"/>
      <c r="E9" s="43"/>
      <c r="F9" s="34">
        <f t="shared" si="7"/>
        <v>0</v>
      </c>
      <c r="G9" s="35">
        <f ca="1">IF(F9=0,0,IF(E9=0,0,IF(E9&lt;&gt;F9,VLOOKUP(E9,INDIRECT(ADDRESS(MATCH($F9,M!$A$1:$A$9999,0),2,,,"M")):INDIRECT(ADDRESS(MATCH($F9,M!$A$1:$A$9999,1),3,,,"M")),2,FALSE),0)))</f>
        <v>0</v>
      </c>
      <c r="H9" s="36" t="str">
        <f t="shared" si="2"/>
        <v>-</v>
      </c>
      <c r="I9" s="237"/>
      <c r="J9" s="238"/>
      <c r="K9" s="231"/>
      <c r="L9" s="37" t="str">
        <f t="shared" si="3"/>
        <v>-</v>
      </c>
      <c r="M9" s="226"/>
      <c r="N9" s="242"/>
      <c r="P9" s="38">
        <f t="shared" si="8"/>
        <v>0</v>
      </c>
      <c r="Q9" s="39">
        <f t="shared" si="9"/>
        <v>0</v>
      </c>
      <c r="R9" s="40">
        <f t="shared" si="10"/>
        <v>0</v>
      </c>
      <c r="S9" s="40">
        <f t="shared" si="4"/>
        <v>0</v>
      </c>
      <c r="T9" s="41" t="str">
        <f t="shared" si="11"/>
        <v>-</v>
      </c>
      <c r="U9" s="197">
        <f t="shared" si="5"/>
        <v>0</v>
      </c>
      <c r="V9" s="198">
        <f t="shared" si="12"/>
        <v>0</v>
      </c>
      <c r="W9" s="198">
        <f t="shared" si="13"/>
        <v>40338</v>
      </c>
      <c r="X9" s="219">
        <f ca="1" t="shared" si="14"/>
        <v>0</v>
      </c>
      <c r="Y9" s="219">
        <f t="shared" si="15"/>
        <v>0</v>
      </c>
      <c r="Z9" s="220" t="e">
        <f>MATCH(E9,M!$A$1:$A$9999,0)</f>
        <v>#N/A</v>
      </c>
      <c r="AA9" s="220" t="e">
        <f ca="1">MATCH(F9,INDIRECT(ADDRESS(Z9,2,1,,"M")):INDIRECT(ADDRESS(9999,2,1,,"M"),1),0)</f>
        <v>#N/A</v>
      </c>
    </row>
    <row r="10" spans="1:27" ht="12.75">
      <c r="A10" s="31">
        <f t="shared" si="6"/>
        <v>6</v>
      </c>
      <c r="B10" s="32">
        <f t="shared" si="0"/>
      </c>
      <c r="C10" s="32">
        <f t="shared" si="1"/>
      </c>
      <c r="D10" s="224"/>
      <c r="E10" s="43"/>
      <c r="F10" s="34">
        <f t="shared" si="7"/>
        <v>0</v>
      </c>
      <c r="G10" s="35">
        <f ca="1">IF(F10=0,0,IF(E10=0,0,IF(E10&lt;&gt;F10,VLOOKUP(E10,INDIRECT(ADDRESS(MATCH($F10,M!$A$1:$A$9999,0),2,,,"M")):INDIRECT(ADDRESS(MATCH($F10,M!$A$1:$A$9999,1),3,,,"M")),2,FALSE),0)))</f>
        <v>0</v>
      </c>
      <c r="H10" s="36" t="str">
        <f t="shared" si="2"/>
        <v>-</v>
      </c>
      <c r="I10" s="237"/>
      <c r="J10" s="238"/>
      <c r="K10" s="231"/>
      <c r="L10" s="37" t="str">
        <f t="shared" si="3"/>
        <v>-</v>
      </c>
      <c r="M10" s="226"/>
      <c r="N10" s="242"/>
      <c r="P10" s="38">
        <f t="shared" si="8"/>
        <v>0</v>
      </c>
      <c r="Q10" s="39">
        <f t="shared" si="9"/>
        <v>0</v>
      </c>
      <c r="R10" s="40">
        <f t="shared" si="10"/>
        <v>0</v>
      </c>
      <c r="S10" s="40">
        <f t="shared" si="4"/>
        <v>0</v>
      </c>
      <c r="T10" s="41" t="str">
        <f t="shared" si="11"/>
        <v>-</v>
      </c>
      <c r="U10" s="197">
        <f t="shared" si="5"/>
        <v>0</v>
      </c>
      <c r="V10" s="198">
        <f t="shared" si="12"/>
        <v>0</v>
      </c>
      <c r="W10" s="198">
        <f t="shared" si="13"/>
        <v>40338</v>
      </c>
      <c r="X10" s="219">
        <f ca="1" t="shared" si="14"/>
        <v>0</v>
      </c>
      <c r="Y10" s="219">
        <f t="shared" si="15"/>
        <v>0</v>
      </c>
      <c r="Z10" s="220" t="e">
        <f>MATCH(E10,M!$A$1:$A$9999,0)</f>
        <v>#N/A</v>
      </c>
      <c r="AA10" s="220" t="e">
        <f ca="1">MATCH(F10,INDIRECT(ADDRESS(Z10,2,1,,"M")):INDIRECT(ADDRESS(9999,2,1,,"M"),1),0)</f>
        <v>#N/A</v>
      </c>
    </row>
    <row r="11" spans="1:27" ht="12.75">
      <c r="A11" s="31">
        <f t="shared" si="6"/>
        <v>7</v>
      </c>
      <c r="B11" s="32">
        <f t="shared" si="0"/>
      </c>
      <c r="C11" s="32">
        <f t="shared" si="1"/>
      </c>
      <c r="D11" s="224"/>
      <c r="E11" s="43"/>
      <c r="F11" s="34">
        <f t="shared" si="7"/>
        <v>0</v>
      </c>
      <c r="G11" s="35">
        <f ca="1">IF(F11=0,0,IF(E11=0,0,IF(E11&lt;&gt;F11,VLOOKUP(E11,INDIRECT(ADDRESS(MATCH($F11,M!$A$1:$A$9999,0),2,,,"M")):INDIRECT(ADDRESS(MATCH($F11,M!$A$1:$A$9999,1),3,,,"M")),2,FALSE),0)))</f>
        <v>0</v>
      </c>
      <c r="H11" s="36" t="str">
        <f t="shared" si="2"/>
        <v>-</v>
      </c>
      <c r="I11" s="237"/>
      <c r="J11" s="238"/>
      <c r="K11" s="231"/>
      <c r="L11" s="37" t="str">
        <f t="shared" si="3"/>
        <v>-</v>
      </c>
      <c r="M11" s="226"/>
      <c r="N11" s="242"/>
      <c r="P11" s="38">
        <f t="shared" si="8"/>
        <v>0</v>
      </c>
      <c r="Q11" s="39">
        <f t="shared" si="9"/>
        <v>0</v>
      </c>
      <c r="R11" s="40">
        <f t="shared" si="10"/>
        <v>0</v>
      </c>
      <c r="S11" s="40">
        <f t="shared" si="4"/>
        <v>0</v>
      </c>
      <c r="T11" s="41" t="str">
        <f t="shared" si="11"/>
        <v>-</v>
      </c>
      <c r="U11" s="197">
        <f t="shared" si="5"/>
        <v>0</v>
      </c>
      <c r="V11" s="198">
        <f t="shared" si="12"/>
        <v>0</v>
      </c>
      <c r="W11" s="198">
        <f t="shared" si="13"/>
        <v>40338</v>
      </c>
      <c r="X11" s="219">
        <f ca="1" t="shared" si="14"/>
        <v>0</v>
      </c>
      <c r="Y11" s="219">
        <f t="shared" si="15"/>
        <v>0</v>
      </c>
      <c r="Z11" s="220" t="e">
        <f>MATCH(E11,M!$A$1:$A$9999,0)</f>
        <v>#N/A</v>
      </c>
      <c r="AA11" s="220" t="e">
        <f ca="1">MATCH(F11,INDIRECT(ADDRESS(Z11,2,1,,"M")):INDIRECT(ADDRESS(9999,2,1,,"M"),1),0)</f>
        <v>#N/A</v>
      </c>
    </row>
    <row r="12" spans="1:27" ht="12.75">
      <c r="A12" s="31">
        <f t="shared" si="6"/>
        <v>8</v>
      </c>
      <c r="B12" s="32">
        <f t="shared" si="0"/>
      </c>
      <c r="C12" s="32">
        <f t="shared" si="1"/>
      </c>
      <c r="D12" s="224"/>
      <c r="E12" s="43"/>
      <c r="F12" s="34">
        <f t="shared" si="7"/>
        <v>0</v>
      </c>
      <c r="G12" s="35">
        <f ca="1">IF(F12=0,0,IF(E12=0,0,IF(E12&lt;&gt;F12,VLOOKUP(E12,INDIRECT(ADDRESS(MATCH($F12,M!$A$1:$A$9999,0),2,,,"M")):INDIRECT(ADDRESS(MATCH($F12,M!$A$1:$A$9999,1),3,,,"M")),2,FALSE),0)))</f>
        <v>0</v>
      </c>
      <c r="H12" s="36" t="str">
        <f t="shared" si="2"/>
        <v>-</v>
      </c>
      <c r="I12" s="237"/>
      <c r="J12" s="238"/>
      <c r="K12" s="231"/>
      <c r="L12" s="37" t="str">
        <f t="shared" si="3"/>
        <v>-</v>
      </c>
      <c r="M12" s="226"/>
      <c r="N12" s="242"/>
      <c r="P12" s="38">
        <f t="shared" si="8"/>
        <v>0</v>
      </c>
      <c r="Q12" s="39">
        <f t="shared" si="9"/>
        <v>0</v>
      </c>
      <c r="R12" s="40">
        <f t="shared" si="10"/>
        <v>0</v>
      </c>
      <c r="S12" s="40">
        <f t="shared" si="4"/>
        <v>0</v>
      </c>
      <c r="T12" s="41" t="str">
        <f t="shared" si="11"/>
        <v>-</v>
      </c>
      <c r="U12" s="197">
        <f t="shared" si="5"/>
        <v>0</v>
      </c>
      <c r="V12" s="198">
        <f t="shared" si="12"/>
        <v>0</v>
      </c>
      <c r="W12" s="198">
        <f t="shared" si="13"/>
        <v>40338</v>
      </c>
      <c r="X12" s="219">
        <f ca="1" t="shared" si="14"/>
        <v>0</v>
      </c>
      <c r="Y12" s="219">
        <f t="shared" si="15"/>
        <v>0</v>
      </c>
      <c r="Z12" s="220" t="e">
        <f>MATCH(E12,M!$A$1:$A$9999,0)</f>
        <v>#N/A</v>
      </c>
      <c r="AA12" s="220" t="e">
        <f ca="1">MATCH(F12,INDIRECT(ADDRESS(Z12,2,1,,"M")):INDIRECT(ADDRESS(9999,2,1,,"M"),1),0)</f>
        <v>#N/A</v>
      </c>
    </row>
    <row r="13" spans="1:27" ht="12" customHeight="1">
      <c r="A13" s="31">
        <f t="shared" si="6"/>
        <v>9</v>
      </c>
      <c r="B13" s="32">
        <f t="shared" si="0"/>
      </c>
      <c r="C13" s="32">
        <f t="shared" si="1"/>
      </c>
      <c r="D13" s="224"/>
      <c r="E13" s="43"/>
      <c r="F13" s="34">
        <f t="shared" si="7"/>
        <v>0</v>
      </c>
      <c r="G13" s="35">
        <f ca="1">IF(F13=0,0,IF(E13=0,0,IF(E13&lt;&gt;F13,VLOOKUP(E13,INDIRECT(ADDRESS(MATCH($F13,M!$A$1:$A$9999,0),2,,,"M")):INDIRECT(ADDRESS(MATCH($F13,M!$A$1:$A$9999,1),3,,,"M")),2,FALSE),0)))</f>
        <v>0</v>
      </c>
      <c r="H13" s="36" t="str">
        <f t="shared" si="2"/>
        <v>-</v>
      </c>
      <c r="I13" s="237"/>
      <c r="J13" s="238"/>
      <c r="K13" s="231"/>
      <c r="L13" s="37" t="str">
        <f t="shared" si="3"/>
        <v>-</v>
      </c>
      <c r="M13" s="226"/>
      <c r="N13" s="242"/>
      <c r="P13" s="38">
        <f t="shared" si="8"/>
        <v>0</v>
      </c>
      <c r="Q13" s="39">
        <f t="shared" si="9"/>
        <v>0</v>
      </c>
      <c r="R13" s="40">
        <f t="shared" si="10"/>
        <v>0</v>
      </c>
      <c r="S13" s="40">
        <f t="shared" si="4"/>
        <v>0</v>
      </c>
      <c r="T13" s="41" t="str">
        <f t="shared" si="11"/>
        <v>-</v>
      </c>
      <c r="U13" s="197">
        <f t="shared" si="5"/>
        <v>0</v>
      </c>
      <c r="V13" s="198">
        <f t="shared" si="12"/>
        <v>0</v>
      </c>
      <c r="W13" s="198">
        <f t="shared" si="13"/>
        <v>40338</v>
      </c>
      <c r="X13" s="219">
        <f ca="1" t="shared" si="14"/>
        <v>0</v>
      </c>
      <c r="Y13" s="219">
        <f t="shared" si="15"/>
        <v>0</v>
      </c>
      <c r="Z13" s="220" t="e">
        <f>MATCH(E13,M!$A$1:$A$9999,0)</f>
        <v>#N/A</v>
      </c>
      <c r="AA13" s="220" t="e">
        <f ca="1">MATCH(F13,INDIRECT(ADDRESS(Z13,2,1,,"M")):INDIRECT(ADDRESS(9999,2,1,,"M"),1),0)</f>
        <v>#N/A</v>
      </c>
    </row>
    <row r="14" spans="1:27" ht="12.75">
      <c r="A14" s="31">
        <f t="shared" si="6"/>
        <v>10</v>
      </c>
      <c r="B14" s="32">
        <f t="shared" si="0"/>
      </c>
      <c r="C14" s="32">
        <f t="shared" si="1"/>
      </c>
      <c r="D14" s="224"/>
      <c r="E14" s="43"/>
      <c r="F14" s="34">
        <f t="shared" si="7"/>
        <v>0</v>
      </c>
      <c r="G14" s="35">
        <f ca="1">IF(F14=0,0,IF(E14=0,0,IF(E14&lt;&gt;F14,VLOOKUP(E14,INDIRECT(ADDRESS(MATCH($F14,M!$A$1:$A$9999,0),2,,,"M")):INDIRECT(ADDRESS(MATCH($F14,M!$A$1:$A$9999,1),3,,,"M")),2,FALSE),0)))</f>
        <v>0</v>
      </c>
      <c r="H14" s="36" t="str">
        <f t="shared" si="2"/>
        <v>-</v>
      </c>
      <c r="I14" s="237"/>
      <c r="J14" s="238"/>
      <c r="K14" s="231"/>
      <c r="L14" s="37" t="str">
        <f t="shared" si="3"/>
        <v>-</v>
      </c>
      <c r="M14" s="226"/>
      <c r="N14" s="242"/>
      <c r="P14" s="38">
        <f t="shared" si="8"/>
        <v>0</v>
      </c>
      <c r="Q14" s="39">
        <f t="shared" si="9"/>
        <v>0</v>
      </c>
      <c r="R14" s="40">
        <f t="shared" si="10"/>
        <v>0</v>
      </c>
      <c r="S14" s="40">
        <f t="shared" si="4"/>
        <v>0</v>
      </c>
      <c r="T14" s="41" t="str">
        <f t="shared" si="11"/>
        <v>-</v>
      </c>
      <c r="U14" s="197">
        <f t="shared" si="5"/>
        <v>0</v>
      </c>
      <c r="V14" s="198">
        <f t="shared" si="12"/>
        <v>0</v>
      </c>
      <c r="W14" s="198">
        <f t="shared" si="13"/>
        <v>40338</v>
      </c>
      <c r="X14" s="219">
        <f ca="1" t="shared" si="14"/>
        <v>0</v>
      </c>
      <c r="Y14" s="219">
        <f t="shared" si="15"/>
        <v>0</v>
      </c>
      <c r="Z14" s="220" t="e">
        <f>MATCH(E14,M!$A$1:$A$9999,0)</f>
        <v>#N/A</v>
      </c>
      <c r="AA14" s="220" t="e">
        <f ca="1">MATCH(F14,INDIRECT(ADDRESS(Z14,2,1,,"M")):INDIRECT(ADDRESS(9999,2,1,,"M"),1),0)</f>
        <v>#N/A</v>
      </c>
    </row>
    <row r="15" spans="1:27" ht="12.75">
      <c r="A15" s="31">
        <f t="shared" si="6"/>
        <v>11</v>
      </c>
      <c r="B15" s="32">
        <f t="shared" si="0"/>
      </c>
      <c r="C15" s="32">
        <f t="shared" si="1"/>
      </c>
      <c r="D15" s="224"/>
      <c r="E15" s="43"/>
      <c r="F15" s="34">
        <f t="shared" si="7"/>
        <v>0</v>
      </c>
      <c r="G15" s="35">
        <f ca="1">IF(F15=0,0,IF(E15=0,0,IF(E15&lt;&gt;F15,VLOOKUP(E15,INDIRECT(ADDRESS(MATCH($F15,M!$A$1:$A$9999,0),2,,,"M")):INDIRECT(ADDRESS(MATCH($F15,M!$A$1:$A$9999,1),3,,,"M")),2,FALSE),0)))</f>
        <v>0</v>
      </c>
      <c r="H15" s="36" t="str">
        <f t="shared" si="2"/>
        <v>-</v>
      </c>
      <c r="I15" s="237"/>
      <c r="J15" s="238"/>
      <c r="K15" s="231"/>
      <c r="L15" s="37" t="str">
        <f t="shared" si="3"/>
        <v>-</v>
      </c>
      <c r="M15" s="226"/>
      <c r="N15" s="242"/>
      <c r="P15" s="38">
        <f t="shared" si="8"/>
        <v>0</v>
      </c>
      <c r="Q15" s="39">
        <f t="shared" si="9"/>
        <v>0</v>
      </c>
      <c r="R15" s="40">
        <f t="shared" si="10"/>
        <v>0</v>
      </c>
      <c r="S15" s="40">
        <f t="shared" si="4"/>
        <v>0</v>
      </c>
      <c r="T15" s="41" t="str">
        <f t="shared" si="11"/>
        <v>-</v>
      </c>
      <c r="U15" s="197">
        <f t="shared" si="5"/>
        <v>0</v>
      </c>
      <c r="V15" s="198">
        <f t="shared" si="12"/>
        <v>0</v>
      </c>
      <c r="W15" s="198">
        <f t="shared" si="13"/>
        <v>40338</v>
      </c>
      <c r="X15" s="219">
        <f ca="1" t="shared" si="14"/>
        <v>0</v>
      </c>
      <c r="Y15" s="219">
        <f t="shared" si="15"/>
        <v>0</v>
      </c>
      <c r="Z15" s="220" t="e">
        <f>MATCH(E15,M!$A$1:$A$9999,0)</f>
        <v>#N/A</v>
      </c>
      <c r="AA15" s="220" t="e">
        <f ca="1">MATCH(F15,INDIRECT(ADDRESS(Z15,2,1,,"M")):INDIRECT(ADDRESS(9999,2,1,,"M"),1),0)</f>
        <v>#N/A</v>
      </c>
    </row>
    <row r="16" spans="1:27" ht="12.75">
      <c r="A16" s="31">
        <f t="shared" si="6"/>
        <v>12</v>
      </c>
      <c r="B16" s="32">
        <f t="shared" si="0"/>
      </c>
      <c r="C16" s="32">
        <f t="shared" si="1"/>
      </c>
      <c r="D16" s="224"/>
      <c r="E16" s="43"/>
      <c r="F16" s="34">
        <f t="shared" si="7"/>
        <v>0</v>
      </c>
      <c r="G16" s="35">
        <f ca="1">IF(F16=0,0,IF(E16=0,0,IF(E16&lt;&gt;F16,VLOOKUP(E16,INDIRECT(ADDRESS(MATCH($F16,M!$A$1:$A$9999,0),2,,,"M")):INDIRECT(ADDRESS(MATCH($F16,M!$A$1:$A$9999,1),3,,,"M")),2,FALSE),0)))</f>
        <v>0</v>
      </c>
      <c r="H16" s="36" t="str">
        <f t="shared" si="2"/>
        <v>-</v>
      </c>
      <c r="I16" s="237"/>
      <c r="J16" s="238"/>
      <c r="K16" s="231"/>
      <c r="L16" s="37" t="str">
        <f t="shared" si="3"/>
        <v>-</v>
      </c>
      <c r="M16" s="226"/>
      <c r="N16" s="242"/>
      <c r="P16" s="38">
        <f t="shared" si="8"/>
        <v>0</v>
      </c>
      <c r="Q16" s="39">
        <f t="shared" si="9"/>
        <v>0</v>
      </c>
      <c r="R16" s="40">
        <f t="shared" si="10"/>
        <v>0</v>
      </c>
      <c r="S16" s="40">
        <f t="shared" si="4"/>
        <v>0</v>
      </c>
      <c r="T16" s="41" t="str">
        <f t="shared" si="11"/>
        <v>-</v>
      </c>
      <c r="U16" s="197">
        <f t="shared" si="5"/>
        <v>0</v>
      </c>
      <c r="V16" s="198">
        <f t="shared" si="12"/>
        <v>0</v>
      </c>
      <c r="W16" s="198">
        <f t="shared" si="13"/>
        <v>40338</v>
      </c>
      <c r="X16" s="219">
        <f ca="1" t="shared" si="14"/>
        <v>0</v>
      </c>
      <c r="Y16" s="219">
        <f t="shared" si="15"/>
        <v>0</v>
      </c>
      <c r="Z16" s="220" t="e">
        <f>MATCH(E16,M!$A$1:$A$9999,0)</f>
        <v>#N/A</v>
      </c>
      <c r="AA16" s="220" t="e">
        <f ca="1">MATCH(F16,INDIRECT(ADDRESS(Z16,2,1,,"M")):INDIRECT(ADDRESS(9999,2,1,,"M"),1),0)</f>
        <v>#N/A</v>
      </c>
    </row>
    <row r="17" spans="1:27" ht="12.75">
      <c r="A17" s="31">
        <f t="shared" si="6"/>
        <v>13</v>
      </c>
      <c r="B17" s="32">
        <f t="shared" si="0"/>
      </c>
      <c r="C17" s="32">
        <f t="shared" si="1"/>
      </c>
      <c r="D17" s="224"/>
      <c r="E17" s="43"/>
      <c r="F17" s="34">
        <f t="shared" si="7"/>
        <v>0</v>
      </c>
      <c r="G17" s="35">
        <f ca="1">IF(F17=0,0,IF(E17=0,0,IF(E17&lt;&gt;F17,VLOOKUP(E17,INDIRECT(ADDRESS(MATCH($F17,M!$A$1:$A$9999,0),2,,,"M")):INDIRECT(ADDRESS(MATCH($F17,M!$A$1:$A$9999,1),3,,,"M")),2,FALSE),0)))</f>
        <v>0</v>
      </c>
      <c r="H17" s="36" t="str">
        <f t="shared" si="2"/>
        <v>-</v>
      </c>
      <c r="I17" s="237"/>
      <c r="J17" s="238"/>
      <c r="K17" s="231"/>
      <c r="L17" s="37" t="str">
        <f t="shared" si="3"/>
        <v>-</v>
      </c>
      <c r="M17" s="226"/>
      <c r="N17" s="242"/>
      <c r="P17" s="38">
        <f t="shared" si="8"/>
        <v>0</v>
      </c>
      <c r="Q17" s="39">
        <f t="shared" si="9"/>
        <v>0</v>
      </c>
      <c r="R17" s="40">
        <f t="shared" si="10"/>
        <v>0</v>
      </c>
      <c r="S17" s="40">
        <f t="shared" si="4"/>
        <v>0</v>
      </c>
      <c r="T17" s="41" t="str">
        <f t="shared" si="11"/>
        <v>-</v>
      </c>
      <c r="U17" s="197">
        <f t="shared" si="5"/>
        <v>0</v>
      </c>
      <c r="V17" s="198">
        <f t="shared" si="12"/>
        <v>0</v>
      </c>
      <c r="W17" s="198">
        <f t="shared" si="13"/>
        <v>40338</v>
      </c>
      <c r="X17" s="219">
        <f ca="1" t="shared" si="14"/>
        <v>0</v>
      </c>
      <c r="Y17" s="219">
        <f t="shared" si="15"/>
        <v>0</v>
      </c>
      <c r="Z17" s="220" t="e">
        <f>MATCH(E17,M!$A$1:$A$9999,0)</f>
        <v>#N/A</v>
      </c>
      <c r="AA17" s="220" t="e">
        <f ca="1">MATCH(F17,INDIRECT(ADDRESS(Z17,2,1,,"M")):INDIRECT(ADDRESS(9999,2,1,,"M"),1),0)</f>
        <v>#N/A</v>
      </c>
    </row>
    <row r="18" spans="1:27" ht="12.75">
      <c r="A18" s="31">
        <f t="shared" si="6"/>
        <v>14</v>
      </c>
      <c r="B18" s="32">
        <f t="shared" si="0"/>
      </c>
      <c r="C18" s="32">
        <f t="shared" si="1"/>
      </c>
      <c r="D18" s="224"/>
      <c r="E18" s="43"/>
      <c r="F18" s="34">
        <f t="shared" si="7"/>
        <v>0</v>
      </c>
      <c r="G18" s="35">
        <f ca="1">IF(F18=0,0,IF(E18=0,0,IF(E18&lt;&gt;F18,VLOOKUP(E18,INDIRECT(ADDRESS(MATCH($F18,M!$A$1:$A$9999,0),2,,,"M")):INDIRECT(ADDRESS(MATCH($F18,M!$A$1:$A$9999,1),3,,,"M")),2,FALSE),0)))</f>
        <v>0</v>
      </c>
      <c r="H18" s="36" t="str">
        <f t="shared" si="2"/>
        <v>-</v>
      </c>
      <c r="I18" s="237"/>
      <c r="J18" s="238"/>
      <c r="K18" s="231"/>
      <c r="L18" s="37" t="str">
        <f t="shared" si="3"/>
        <v>-</v>
      </c>
      <c r="M18" s="226"/>
      <c r="N18" s="242"/>
      <c r="P18" s="38">
        <f t="shared" si="8"/>
        <v>0</v>
      </c>
      <c r="Q18" s="39">
        <f t="shared" si="9"/>
        <v>0</v>
      </c>
      <c r="R18" s="40">
        <f t="shared" si="10"/>
        <v>0</v>
      </c>
      <c r="S18" s="40">
        <f t="shared" si="4"/>
        <v>0</v>
      </c>
      <c r="T18" s="41" t="str">
        <f t="shared" si="11"/>
        <v>-</v>
      </c>
      <c r="U18" s="197">
        <f t="shared" si="5"/>
        <v>0</v>
      </c>
      <c r="V18" s="198">
        <f t="shared" si="12"/>
        <v>0</v>
      </c>
      <c r="W18" s="198">
        <f t="shared" si="13"/>
        <v>40338</v>
      </c>
      <c r="X18" s="219">
        <f ca="1" t="shared" si="14"/>
        <v>0</v>
      </c>
      <c r="Y18" s="219">
        <f t="shared" si="15"/>
        <v>0</v>
      </c>
      <c r="Z18" s="220" t="e">
        <f>MATCH(E18,M!$A$1:$A$9999,0)</f>
        <v>#N/A</v>
      </c>
      <c r="AA18" s="220" t="e">
        <f ca="1">MATCH(F18,INDIRECT(ADDRESS(Z18,2,1,,"M")):INDIRECT(ADDRESS(9999,2,1,,"M"),1),0)</f>
        <v>#N/A</v>
      </c>
    </row>
    <row r="19" spans="1:27" ht="12.75">
      <c r="A19" s="31">
        <f t="shared" si="6"/>
        <v>15</v>
      </c>
      <c r="B19" s="32">
        <f t="shared" si="0"/>
      </c>
      <c r="C19" s="32">
        <f t="shared" si="1"/>
      </c>
      <c r="D19" s="224"/>
      <c r="E19" s="43"/>
      <c r="F19" s="34">
        <f t="shared" si="7"/>
        <v>0</v>
      </c>
      <c r="G19" s="35">
        <f ca="1">IF(F19=0,0,IF(E19=0,0,IF(E19&lt;&gt;F19,VLOOKUP(E19,INDIRECT(ADDRESS(MATCH($F19,M!$A$1:$A$9999,0),2,,,"M")):INDIRECT(ADDRESS(MATCH($F19,M!$A$1:$A$9999,1),3,,,"M")),2,FALSE),0)))</f>
        <v>0</v>
      </c>
      <c r="H19" s="36" t="str">
        <f t="shared" si="2"/>
        <v>-</v>
      </c>
      <c r="I19" s="237"/>
      <c r="J19" s="238"/>
      <c r="K19" s="231"/>
      <c r="L19" s="37" t="str">
        <f t="shared" si="3"/>
        <v>-</v>
      </c>
      <c r="M19" s="226"/>
      <c r="N19" s="242"/>
      <c r="P19" s="38">
        <f t="shared" si="8"/>
        <v>0</v>
      </c>
      <c r="Q19" s="39">
        <f t="shared" si="9"/>
        <v>0</v>
      </c>
      <c r="R19" s="40">
        <f t="shared" si="10"/>
        <v>0</v>
      </c>
      <c r="S19" s="40">
        <f t="shared" si="4"/>
        <v>0</v>
      </c>
      <c r="T19" s="41" t="str">
        <f t="shared" si="11"/>
        <v>-</v>
      </c>
      <c r="U19" s="197">
        <f t="shared" si="5"/>
        <v>0</v>
      </c>
      <c r="V19" s="198">
        <f t="shared" si="12"/>
        <v>0</v>
      </c>
      <c r="W19" s="198">
        <f t="shared" si="13"/>
        <v>40338</v>
      </c>
      <c r="X19" s="219">
        <f ca="1" t="shared" si="14"/>
        <v>0</v>
      </c>
      <c r="Y19" s="219">
        <f t="shared" si="15"/>
        <v>0</v>
      </c>
      <c r="Z19" s="220" t="e">
        <f>MATCH(E19,M!$A$1:$A$9999,0)</f>
        <v>#N/A</v>
      </c>
      <c r="AA19" s="220" t="e">
        <f ca="1">MATCH(F19,INDIRECT(ADDRESS(Z19,2,1,,"M")):INDIRECT(ADDRESS(9999,2,1,,"M"),1),0)</f>
        <v>#N/A</v>
      </c>
    </row>
    <row r="20" spans="1:27" s="44" customFormat="1" ht="12.75">
      <c r="A20" s="31">
        <f t="shared" si="6"/>
        <v>16</v>
      </c>
      <c r="B20" s="32">
        <f t="shared" si="0"/>
      </c>
      <c r="C20" s="32">
        <f t="shared" si="1"/>
      </c>
      <c r="D20" s="224"/>
      <c r="E20" s="43"/>
      <c r="F20" s="34">
        <f t="shared" si="7"/>
        <v>0</v>
      </c>
      <c r="G20" s="35">
        <f ca="1">IF(F20=0,0,IF(E20=0,0,IF(E20&lt;&gt;F20,VLOOKUP(E20,INDIRECT(ADDRESS(MATCH($F20,M!$A$1:$A$9999,0),2,,,"M")):INDIRECT(ADDRESS(MATCH($F20,M!$A$1:$A$9999,1),3,,,"M")),2,FALSE),0)))</f>
        <v>0</v>
      </c>
      <c r="H20" s="36" t="str">
        <f t="shared" si="2"/>
        <v>-</v>
      </c>
      <c r="I20" s="237"/>
      <c r="J20" s="238"/>
      <c r="K20" s="231"/>
      <c r="L20" s="37" t="str">
        <f t="shared" si="3"/>
        <v>-</v>
      </c>
      <c r="M20" s="226"/>
      <c r="N20" s="242"/>
      <c r="P20" s="38">
        <f t="shared" si="8"/>
        <v>0</v>
      </c>
      <c r="Q20" s="39">
        <f t="shared" si="9"/>
        <v>0</v>
      </c>
      <c r="R20" s="40">
        <f t="shared" si="10"/>
        <v>0</v>
      </c>
      <c r="S20" s="40">
        <f t="shared" si="4"/>
        <v>0</v>
      </c>
      <c r="T20" s="41" t="str">
        <f t="shared" si="11"/>
        <v>-</v>
      </c>
      <c r="U20" s="197">
        <f t="shared" si="5"/>
        <v>0</v>
      </c>
      <c r="V20" s="198">
        <f t="shared" si="12"/>
        <v>0</v>
      </c>
      <c r="W20" s="198">
        <f t="shared" si="13"/>
        <v>40338</v>
      </c>
      <c r="X20" s="219">
        <f ca="1" t="shared" si="14"/>
        <v>0</v>
      </c>
      <c r="Y20" s="219">
        <f t="shared" si="15"/>
        <v>0</v>
      </c>
      <c r="Z20" s="220" t="e">
        <f>MATCH(E20,M!$A$1:$A$9999,0)</f>
        <v>#N/A</v>
      </c>
      <c r="AA20" s="220" t="e">
        <f ca="1">MATCH(F20,INDIRECT(ADDRESS(Z20,2,1,,"M")):INDIRECT(ADDRESS(9999,2,1,,"M"),1),0)</f>
        <v>#N/A</v>
      </c>
    </row>
    <row r="21" spans="1:27" ht="12.75">
      <c r="A21" s="31">
        <f t="shared" si="6"/>
        <v>17</v>
      </c>
      <c r="B21" s="32">
        <f t="shared" si="0"/>
      </c>
      <c r="C21" s="32">
        <f t="shared" si="1"/>
      </c>
      <c r="D21" s="224"/>
      <c r="E21" s="43"/>
      <c r="F21" s="34">
        <f t="shared" si="7"/>
        <v>0</v>
      </c>
      <c r="G21" s="35">
        <f ca="1">IF(F21=0,0,IF(E21=0,0,IF(E21&lt;&gt;F21,VLOOKUP(E21,INDIRECT(ADDRESS(MATCH($F21,M!$A$1:$A$9999,0),2,,,"M")):INDIRECT(ADDRESS(MATCH($F21,M!$A$1:$A$9999,1),3,,,"M")),2,FALSE),0)))</f>
        <v>0</v>
      </c>
      <c r="H21" s="36" t="str">
        <f t="shared" si="2"/>
        <v>-</v>
      </c>
      <c r="I21" s="239"/>
      <c r="J21" s="240"/>
      <c r="K21" s="232"/>
      <c r="L21" s="37" t="str">
        <f t="shared" si="3"/>
        <v>-</v>
      </c>
      <c r="M21" s="226"/>
      <c r="N21" s="242"/>
      <c r="P21" s="38">
        <f t="shared" si="8"/>
        <v>0</v>
      </c>
      <c r="Q21" s="39">
        <f t="shared" si="9"/>
        <v>0</v>
      </c>
      <c r="R21" s="40">
        <f t="shared" si="10"/>
        <v>0</v>
      </c>
      <c r="S21" s="40">
        <f t="shared" si="4"/>
        <v>0</v>
      </c>
      <c r="T21" s="41" t="str">
        <f t="shared" si="11"/>
        <v>-</v>
      </c>
      <c r="U21" s="197">
        <f t="shared" si="5"/>
        <v>0</v>
      </c>
      <c r="V21" s="198">
        <f t="shared" si="12"/>
        <v>0</v>
      </c>
      <c r="W21" s="198">
        <f t="shared" si="13"/>
        <v>40338</v>
      </c>
      <c r="X21" s="219">
        <f ca="1" t="shared" si="14"/>
        <v>0</v>
      </c>
      <c r="Y21" s="219">
        <f t="shared" si="15"/>
        <v>0</v>
      </c>
      <c r="Z21" s="220" t="e">
        <f>MATCH(E21,M!$A$1:$A$9999,0)</f>
        <v>#N/A</v>
      </c>
      <c r="AA21" s="220" t="e">
        <f ca="1">MATCH(F21,INDIRECT(ADDRESS(Z21,2,1,,"M")):INDIRECT(ADDRESS(9999,2,1,,"M"),1),0)</f>
        <v>#N/A</v>
      </c>
    </row>
    <row r="22" spans="1:256" s="140" customFormat="1" ht="12.75">
      <c r="A22" s="31">
        <f>ROW()-4</f>
        <v>18</v>
      </c>
      <c r="B22" s="32">
        <f t="shared" si="0"/>
      </c>
      <c r="C22" s="32">
        <f>IF(F22=0,IF(E22&gt;0,"S",""),IF(E22&gt;0,"R","")&amp;IF(N22&lt;&gt;"","M",""))</f>
      </c>
      <c r="D22" s="224"/>
      <c r="E22" s="43"/>
      <c r="F22" s="34">
        <f t="shared" si="7"/>
        <v>0</v>
      </c>
      <c r="G22" s="35">
        <f ca="1">IF(F22=0,0,IF(E22=0,0,IF(E22&lt;&gt;F22,VLOOKUP(E22,INDIRECT(ADDRESS(MATCH($F22,M!$A$1:$A$9999,0),2,,,"M")):INDIRECT(ADDRESS(MATCH($F22,M!$A$1:$A$9999,1),3,,,"M")),2,FALSE),0)))</f>
        <v>0</v>
      </c>
      <c r="H22" s="36" t="str">
        <f t="shared" si="2"/>
        <v>-</v>
      </c>
      <c r="I22" s="237"/>
      <c r="J22" s="238"/>
      <c r="K22" s="231"/>
      <c r="L22" s="37" t="str">
        <f>IF(G22&gt;0,IF(D22&gt;0,IF(P21=0,"?",H22/((P22-P21)*24)),"?"),"-")</f>
        <v>-</v>
      </c>
      <c r="M22" s="226"/>
      <c r="N22" s="242"/>
      <c r="O22" s="3"/>
      <c r="P22" s="38">
        <f t="shared" si="8"/>
        <v>0</v>
      </c>
      <c r="Q22" s="39">
        <f t="shared" si="9"/>
        <v>0</v>
      </c>
      <c r="R22" s="40">
        <f>IF(Q22=1,IF(Q22&lt;&gt;Q21,P22,),)</f>
        <v>0</v>
      </c>
      <c r="S22" s="40">
        <f>IF(Q22=$Q$1,IF(Q22&lt;&gt;Q21,P22,),)</f>
        <v>0</v>
      </c>
      <c r="T22" s="195" t="str">
        <f>IF(E22&gt;0,IF(D22=0,1,0),"-")</f>
        <v>-</v>
      </c>
      <c r="U22" s="197">
        <f t="shared" si="5"/>
        <v>0</v>
      </c>
      <c r="V22" s="198">
        <f t="shared" si="12"/>
        <v>0</v>
      </c>
      <c r="W22" s="198">
        <f t="shared" si="13"/>
        <v>40338</v>
      </c>
      <c r="X22" s="219">
        <f ca="1" t="shared" si="14"/>
        <v>0</v>
      </c>
      <c r="Y22" s="219">
        <f t="shared" si="15"/>
        <v>0</v>
      </c>
      <c r="Z22" s="220" t="e">
        <f>MATCH(E22,M!$A$1:$A$9999,0)</f>
        <v>#N/A</v>
      </c>
      <c r="AA22" s="220" t="e">
        <f ca="1">MATCH(F22,INDIRECT(ADDRESS(Z22,2,1,,"M")):INDIRECT(ADDRESS(9999,2,1,,"M"),1),0)</f>
        <v>#N/A</v>
      </c>
      <c r="AK22" s="141"/>
      <c r="AL22" s="142"/>
      <c r="IV22"/>
    </row>
    <row r="23" spans="1:16" ht="4.5" customHeight="1" thickBot="1">
      <c r="A23" s="45">
        <f t="shared" si="6"/>
        <v>19</v>
      </c>
      <c r="B23" s="227"/>
      <c r="C23" s="46"/>
      <c r="D23" s="47"/>
      <c r="E23" s="48"/>
      <c r="F23" s="49"/>
      <c r="G23" s="50"/>
      <c r="H23" s="51"/>
      <c r="I23" s="48"/>
      <c r="J23" s="48"/>
      <c r="K23" s="48"/>
      <c r="L23" s="52"/>
      <c r="M23" s="53"/>
      <c r="N23" s="244"/>
      <c r="O23" s="44"/>
      <c r="P23" s="38"/>
    </row>
    <row r="24" spans="1:16" ht="13.5" customHeight="1">
      <c r="A24" s="54"/>
      <c r="B24" s="44"/>
      <c r="C24" s="55"/>
      <c r="D24" s="56" t="str">
        <f>F!I19</f>
        <v>0h 0min</v>
      </c>
      <c r="F24" s="57"/>
      <c r="G24" s="58"/>
      <c r="H24" s="59">
        <f ca="1">SUM(G5:INDIRECT(ADDRESS(3+P1,7)))</f>
        <v>0</v>
      </c>
      <c r="I24" s="60"/>
      <c r="J24" s="60"/>
      <c r="K24" s="60"/>
      <c r="L24" s="61">
        <f>IF(S1-R1=0,0,H24/((S1-R1)*24))</f>
        <v>0</v>
      </c>
      <c r="M24" s="62"/>
      <c r="N24" s="245" t="s">
        <v>23</v>
      </c>
      <c r="O24" s="44"/>
      <c r="P24" s="44"/>
    </row>
    <row r="25" spans="1:17" ht="12.75">
      <c r="A25" s="63"/>
      <c r="B25" s="3"/>
      <c r="C25" s="3"/>
      <c r="D25" s="85">
        <f>IF(F!C19=0,"","(+ "&amp;F!C21&amp;"h "&amp;F!C22&amp;"min)")</f>
      </c>
      <c r="E25" s="3"/>
      <c r="F25" s="3"/>
      <c r="G25" s="3"/>
      <c r="H25" s="3"/>
      <c r="I25" s="3"/>
      <c r="J25" s="3"/>
      <c r="K25" s="3"/>
      <c r="L25" s="3"/>
      <c r="M25" s="288"/>
      <c r="N25" s="288"/>
      <c r="P25" s="64"/>
      <c r="Q25" s="64"/>
    </row>
    <row r="26" spans="1:14" ht="9.75" customHeight="1">
      <c r="A26" s="63"/>
      <c r="B26" s="3"/>
      <c r="C26" s="3"/>
      <c r="D26" s="65" t="str">
        <f>Q1&amp;" punkter"</f>
        <v>0 punkter</v>
      </c>
      <c r="E26" s="3"/>
      <c r="F26" s="3"/>
      <c r="G26" s="3"/>
      <c r="H26" s="3"/>
      <c r="I26" s="3"/>
      <c r="J26" s="3"/>
      <c r="K26" s="3"/>
      <c r="L26" s="3"/>
      <c r="M26" s="288"/>
      <c r="N26" s="288"/>
    </row>
    <row r="27" spans="1:14" ht="12.75">
      <c r="A27" s="63"/>
      <c r="B27" s="3"/>
      <c r="C27" s="3"/>
      <c r="D27" s="66">
        <f>IF(T1&gt;0,T1&amp;" punkt(er) saknar tidsangivelse","")</f>
      </c>
      <c r="E27" s="3"/>
      <c r="F27" s="3"/>
      <c r="G27" s="3"/>
      <c r="H27" s="3"/>
      <c r="I27" s="3"/>
      <c r="J27" s="3"/>
      <c r="K27" s="3"/>
      <c r="M27" s="288"/>
      <c r="N27" s="28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sheetData>
  <sheetProtection sheet="1" objects="1" scenarios="1"/>
  <mergeCells count="5">
    <mergeCell ref="E1:J1"/>
    <mergeCell ref="N25:N27"/>
    <mergeCell ref="I3:J3"/>
    <mergeCell ref="C2:N2"/>
    <mergeCell ref="M25:M27"/>
  </mergeCells>
  <conditionalFormatting sqref="D27">
    <cfRule type="cellIs" priority="1" dxfId="0" operator="greaterThan" stopIfTrue="1">
      <formula>0</formula>
    </cfRule>
  </conditionalFormatting>
  <printOptions horizontalCentered="1"/>
  <pageMargins left="0.92" right="0.1968503937007874" top="0.67" bottom="0.7874015748031497" header="0.3937007874015748" footer="0.7874015748031497"/>
  <pageSetup horizontalDpi="600" verticalDpi="600" orientation="portrait" paperSize="9" r:id="rId3"/>
  <headerFooter alignWithMargins="0">
    <oddHeader>&amp;R&amp;"Arial,Bold"&amp;8Sida &amp;P av &amp;N</oddHeader>
  </headerFooter>
  <legacyDrawing r:id="rId2"/>
</worksheet>
</file>

<file path=xl/worksheets/sheet5.xml><?xml version="1.0" encoding="utf-8"?>
<worksheet xmlns="http://schemas.openxmlformats.org/spreadsheetml/2006/main" xmlns:r="http://schemas.openxmlformats.org/officeDocument/2006/relationships">
  <sheetPr codeName="Blad5"/>
  <dimension ref="A1:IV132"/>
  <sheetViews>
    <sheetView workbookViewId="0" topLeftCell="A1">
      <selection activeCell="A1" sqref="A1"/>
    </sheetView>
  </sheetViews>
  <sheetFormatPr defaultColWidth="9.140625" defaultRowHeight="12.75" zeroHeight="1"/>
  <cols>
    <col min="2" max="2" width="9.7109375" style="0" bestFit="1" customWidth="1"/>
    <col min="3" max="3" width="13.57421875" style="0" customWidth="1"/>
    <col min="4" max="4" width="10.8515625" style="0" customWidth="1"/>
    <col min="5" max="5" width="7.421875" style="0" customWidth="1"/>
    <col min="6" max="6" width="8.57421875" style="0" customWidth="1"/>
    <col min="7" max="7" width="7.8515625" style="0" customWidth="1"/>
    <col min="9" max="9" width="8.28125" style="0" customWidth="1"/>
    <col min="10" max="10" width="8.57421875" style="0" customWidth="1"/>
    <col min="11" max="12" width="2.7109375" style="0" customWidth="1"/>
    <col min="13" max="13" width="2.8515625" style="0" customWidth="1"/>
    <col min="14" max="26" width="2.7109375" style="0" customWidth="1"/>
    <col min="27" max="27" width="9.421875" style="0" customWidth="1"/>
    <col min="29" max="29" width="10.140625" style="0" customWidth="1"/>
    <col min="33" max="33" width="5.28125" style="0" customWidth="1"/>
    <col min="35" max="35" width="5.421875" style="0" customWidth="1"/>
    <col min="36" max="36" width="5.00390625" style="0" customWidth="1"/>
    <col min="37" max="38" width="9.140625" style="120" customWidth="1"/>
    <col min="40" max="255" width="0" style="0" hidden="1" customWidth="1"/>
    <col min="256" max="16384" width="5.7109375" style="0" hidden="1" customWidth="1"/>
  </cols>
  <sheetData>
    <row r="1" spans="3:38" s="115" customFormat="1" ht="12.75">
      <c r="C1" s="115" t="s">
        <v>214</v>
      </c>
      <c r="Z1" s="116"/>
      <c r="AK1" s="29"/>
      <c r="AL1" s="29"/>
    </row>
    <row r="2" spans="2:38" s="115" customFormat="1" ht="234" customHeight="1">
      <c r="B2" s="117" t="s">
        <v>112</v>
      </c>
      <c r="C2" s="118"/>
      <c r="Z2" s="116"/>
      <c r="AK2" s="29"/>
      <c r="AL2" s="29"/>
    </row>
    <row r="3" spans="26:38" s="115" customFormat="1" ht="340.5" customHeight="1">
      <c r="Z3" s="116"/>
      <c r="AK3" s="29"/>
      <c r="AL3" s="29"/>
    </row>
    <row r="4" spans="26:38" s="115" customFormat="1" ht="145.5" customHeight="1">
      <c r="Z4" s="116"/>
      <c r="AK4" s="29"/>
      <c r="AL4" s="29"/>
    </row>
    <row r="5" spans="1:256" s="122" customFormat="1" ht="13.5" thickBot="1">
      <c r="A5" s="119" t="s">
        <v>113</v>
      </c>
      <c r="B5" s="120"/>
      <c r="C5" s="120"/>
      <c r="D5" s="120"/>
      <c r="E5" s="120"/>
      <c r="F5" s="120"/>
      <c r="G5" s="120"/>
      <c r="H5" s="120"/>
      <c r="I5" s="120"/>
      <c r="J5" s="120"/>
      <c r="K5" s="120"/>
      <c r="L5" s="120"/>
      <c r="M5" s="120"/>
      <c r="N5" s="120"/>
      <c r="O5" s="120"/>
      <c r="P5" s="120"/>
      <c r="Q5" s="120"/>
      <c r="R5" s="120"/>
      <c r="S5" s="120"/>
      <c r="T5" s="120"/>
      <c r="U5" s="120"/>
      <c r="V5" s="120"/>
      <c r="W5" s="120"/>
      <c r="X5" s="120"/>
      <c r="Y5" s="120"/>
      <c r="Z5" s="121"/>
      <c r="AK5" s="120"/>
      <c r="AL5" s="120"/>
      <c r="AM5" s="120"/>
      <c r="IV5"/>
    </row>
    <row r="6" spans="1:26" s="3" customFormat="1" ht="12.75">
      <c r="A6" s="123"/>
      <c r="B6" s="124"/>
      <c r="C6" s="124"/>
      <c r="D6" s="125"/>
      <c r="E6" s="126"/>
      <c r="F6" s="127"/>
      <c r="G6" s="128"/>
      <c r="H6" s="129"/>
      <c r="I6" s="130"/>
      <c r="J6" s="130"/>
      <c r="K6" s="131"/>
      <c r="L6" s="132"/>
      <c r="M6" s="133"/>
      <c r="N6" s="130"/>
      <c r="O6" s="134"/>
      <c r="P6" s="135"/>
      <c r="Q6" s="136"/>
      <c r="R6" s="137"/>
      <c r="S6" s="137"/>
      <c r="T6" s="138"/>
      <c r="U6" s="139"/>
      <c r="V6" s="134"/>
      <c r="W6" s="134"/>
      <c r="X6" s="134"/>
      <c r="Y6" s="134"/>
      <c r="Z6" s="134"/>
    </row>
    <row r="7" spans="1:27" s="3" customFormat="1" ht="12.75">
      <c r="A7" s="31">
        <f>ROW()-4</f>
        <v>3</v>
      </c>
      <c r="B7" s="32">
        <f>IF(E7="","",PROPER(TEXT(WEEKDAY(P7,1),"DDD")))</f>
      </c>
      <c r="C7" s="32">
        <f>IF(F7=0,IF(E7&gt;0,"S",""),IF(E7&gt;0,"R","")&amp;IF(N7&lt;&gt;"","M",""))</f>
      </c>
      <c r="D7" s="224"/>
      <c r="E7" s="43"/>
      <c r="F7" s="34">
        <f>IF(E6=0,F6,E6)</f>
        <v>0</v>
      </c>
      <c r="G7" s="35">
        <f ca="1">IF(F7=0,0,IF(E7=0,0,IF(E7&lt;&gt;F7,VLOOKUP(E7,INDIRECT(ADDRESS(MATCH($F7,M!$A$1:$A$9999,0),2,,,"M")):INDIRECT(ADDRESS(MATCH($F7,M!$A$1:$A$9999,1),3,,,"M")),2,FALSE),0)))</f>
        <v>0</v>
      </c>
      <c r="H7" s="36" t="str">
        <f>IF(ISNUMBER(G7),IF(G7&gt;0,G7,"-"),"???")</f>
        <v>-</v>
      </c>
      <c r="I7" s="237"/>
      <c r="J7" s="238"/>
      <c r="K7" s="233"/>
      <c r="L7" s="37" t="str">
        <f>IF(G7&gt;0,IF(D7&gt;0,IF(P6=0,"?",H7/((P7-P6)*24)),"?"),"-")</f>
        <v>-</v>
      </c>
      <c r="M7" s="226"/>
      <c r="N7" s="243"/>
      <c r="P7" s="38">
        <f>IF($E7&gt;0,$W7,P6)</f>
        <v>0</v>
      </c>
      <c r="Q7" s="39">
        <f>IF(ISNUMBER($E7),IF($E7&lt;&gt;$F7,Q6+1,Q6),Q6)</f>
        <v>0</v>
      </c>
      <c r="R7" s="40">
        <f>IF(Q7=1,IF(Q7&lt;&gt;Q6,P7,),)</f>
        <v>0</v>
      </c>
      <c r="S7" s="40">
        <f>IF(Q7=$Q$1,IF(Q7&lt;&gt;Q6,P7,),)</f>
        <v>0</v>
      </c>
      <c r="T7" s="41" t="str">
        <f>IF(E7&gt;0,IF(D7=0,1,0),"-")</f>
        <v>-</v>
      </c>
      <c r="U7" s="197">
        <f>IF(D7="",0,IF(TIMEVALUE(D7)=0,0.01,TIMEVALUE(D7)))</f>
        <v>0</v>
      </c>
      <c r="V7" s="198">
        <f>IF(U7=0,V6,U7)</f>
        <v>0</v>
      </c>
      <c r="W7" s="198">
        <f>IF(V7&lt;V6,TRUNC(W6)+1+V7-TRUNC(V7),TRUNC(W6)+V7-TRUNC(V7))</f>
        <v>0</v>
      </c>
      <c r="X7" s="219">
        <f ca="1">IF(E7=F7,0,INDIRECT(ADDRESS(Z7+AA7-1,4,4,1,"M")))</f>
        <v>0</v>
      </c>
      <c r="Y7" s="219">
        <f>IF(ISNUMBER(X7),IF(X7=1,W7-W6,0),0)</f>
        <v>0</v>
      </c>
      <c r="Z7" s="220" t="e">
        <f>MATCH(E7,M!$A$1:$A$9999,0)</f>
        <v>#N/A</v>
      </c>
      <c r="AA7" s="220" t="e">
        <f ca="1">MATCH(F7,INDIRECT(ADDRESS(Z7,2,1,,"M")):INDIRECT(ADDRESS(9999,2,1,,"M"),1),0)</f>
        <v>#N/A</v>
      </c>
    </row>
    <row r="8" spans="37:256" s="122" customFormat="1" ht="13.5" thickBot="1">
      <c r="AK8" s="143"/>
      <c r="AL8" s="144"/>
      <c r="AM8" s="120"/>
      <c r="IV8"/>
    </row>
    <row r="9" spans="37:39" ht="13.5" thickTop="1">
      <c r="AK9" s="145"/>
      <c r="AL9" s="146"/>
      <c r="AM9" s="147"/>
    </row>
    <row r="10" spans="38:39" ht="12.75">
      <c r="AL10" s="121"/>
      <c r="AM10" s="147"/>
    </row>
    <row r="11" spans="1:256" s="122" customFormat="1" ht="13.5" thickBot="1">
      <c r="A11" s="148" t="s">
        <v>114</v>
      </c>
      <c r="AK11" s="143"/>
      <c r="AL11" s="144"/>
      <c r="AM11" s="147"/>
      <c r="IV11"/>
    </row>
    <row r="12" spans="37:38" ht="13.5" thickTop="1">
      <c r="AK12" s="145"/>
      <c r="AL12" s="146"/>
    </row>
    <row r="13" spans="3:38" ht="12.75">
      <c r="C13" s="208">
        <f>IF(Loggbok!S1=0,0,Loggbok!S1-Loggbok!R1-Loggbok!Y1)</f>
        <v>0</v>
      </c>
      <c r="D13" s="196" t="s">
        <v>168</v>
      </c>
      <c r="E13" s="149"/>
      <c r="AL13" s="121"/>
    </row>
    <row r="14" spans="3:38" ht="12.75">
      <c r="C14">
        <f>DAY(C13)</f>
        <v>0</v>
      </c>
      <c r="D14" s="149" t="s">
        <v>115</v>
      </c>
      <c r="E14" s="149"/>
      <c r="AL14" s="121"/>
    </row>
    <row r="15" spans="3:38" ht="12.75">
      <c r="C15">
        <f>HOUR(C13)</f>
        <v>0</v>
      </c>
      <c r="D15" t="s">
        <v>116</v>
      </c>
      <c r="AL15" s="121"/>
    </row>
    <row r="16" spans="3:38" ht="12.75">
      <c r="C16">
        <f>MINUTE(C13)</f>
        <v>0</v>
      </c>
      <c r="D16" t="s">
        <v>117</v>
      </c>
      <c r="F16" s="150"/>
      <c r="G16" s="149"/>
      <c r="AL16" s="121"/>
    </row>
    <row r="17" spans="6:38" ht="12.75">
      <c r="F17" s="149" t="s">
        <v>118</v>
      </c>
      <c r="G17" s="149"/>
      <c r="AL17" s="121"/>
    </row>
    <row r="18" spans="6:38" ht="12.75">
      <c r="F18" s="149">
        <f>C14*24+C15</f>
        <v>0</v>
      </c>
      <c r="G18" s="149" t="s">
        <v>116</v>
      </c>
      <c r="I18" t="str">
        <f>F18&amp;" timmar "&amp;F19&amp;" minuter"</f>
        <v>0 timmar 0 minuter</v>
      </c>
      <c r="K18" s="291">
        <f>F18+F19/60</f>
        <v>0</v>
      </c>
      <c r="L18" s="291"/>
      <c r="M18" s="291"/>
      <c r="AL18" s="121"/>
    </row>
    <row r="19" spans="3:38" ht="12.75">
      <c r="C19" s="209">
        <f>Loggbok!Y1</f>
        <v>0</v>
      </c>
      <c r="D19" t="s">
        <v>163</v>
      </c>
      <c r="F19" s="151">
        <f>C16</f>
        <v>0</v>
      </c>
      <c r="G19" s="149" t="s">
        <v>117</v>
      </c>
      <c r="I19" t="str">
        <f>F18&amp;"h "&amp;F19&amp;"min"</f>
        <v>0h 0min</v>
      </c>
      <c r="AL19" s="121"/>
    </row>
    <row r="20" spans="3:38" ht="12.75">
      <c r="C20">
        <f>DAY(C19)</f>
        <v>0</v>
      </c>
      <c r="D20" s="149" t="s">
        <v>115</v>
      </c>
      <c r="F20" s="149" t="s">
        <v>119</v>
      </c>
      <c r="G20" s="149"/>
      <c r="AL20" s="121"/>
    </row>
    <row r="21" spans="3:38" ht="12.75">
      <c r="C21">
        <f>HOUR(C19)</f>
        <v>0</v>
      </c>
      <c r="D21" t="s">
        <v>116</v>
      </c>
      <c r="F21" s="209">
        <f>IF(Uppgifter!S26=0,0,IF(Uppgifter!S26=1,12,(Uppgifter!S26-1)*24))</f>
        <v>24</v>
      </c>
      <c r="G21" s="149" t="s">
        <v>116</v>
      </c>
      <c r="I21" t="str">
        <f>F21&amp;" timmar"</f>
        <v>24 timmar</v>
      </c>
      <c r="K21" s="291">
        <f>F21</f>
        <v>24</v>
      </c>
      <c r="L21" s="291"/>
      <c r="M21" s="291"/>
      <c r="AL21" s="121"/>
    </row>
    <row r="22" spans="3:38" ht="12.75">
      <c r="C22">
        <f>MINUTE(C19)</f>
        <v>0</v>
      </c>
      <c r="D22" t="s">
        <v>117</v>
      </c>
      <c r="F22" t="s">
        <v>120</v>
      </c>
      <c r="AL22" s="121"/>
    </row>
    <row r="23" spans="6:38" ht="12.75">
      <c r="F23" s="149">
        <f>F18-F21</f>
        <v>-24</v>
      </c>
      <c r="G23" s="149" t="s">
        <v>116</v>
      </c>
      <c r="H23">
        <f>IF(F18&gt;=F21,1,0)</f>
        <v>0</v>
      </c>
      <c r="I23" t="str">
        <f>F23&amp;" timmar "&amp;F24&amp;" minuter"</f>
        <v>-24 timmar 0 minuter</v>
      </c>
      <c r="K23" s="291">
        <f>H23*(F23+F24/60)</f>
        <v>0</v>
      </c>
      <c r="L23" s="291"/>
      <c r="M23" s="291"/>
      <c r="AL23" s="121"/>
    </row>
    <row r="24" spans="6:38" ht="12.75">
      <c r="F24" s="150">
        <f>F19</f>
        <v>0</v>
      </c>
      <c r="G24" s="149" t="s">
        <v>117</v>
      </c>
      <c r="AL24" s="121"/>
    </row>
    <row r="25" spans="6:38" ht="12.75">
      <c r="F25" s="150"/>
      <c r="G25" s="149"/>
      <c r="AL25" s="121"/>
    </row>
    <row r="26" spans="1:38" ht="12.75">
      <c r="A26" s="152"/>
      <c r="F26" s="150"/>
      <c r="G26" s="149"/>
      <c r="AL26" s="121"/>
    </row>
    <row r="27" ht="12.75">
      <c r="AL27" s="121"/>
    </row>
    <row r="28" spans="6:38" ht="12.75">
      <c r="F28" s="1" t="s">
        <v>121</v>
      </c>
      <c r="G28" s="149"/>
      <c r="AL28" s="121"/>
    </row>
    <row r="29" spans="1:38" ht="12.75">
      <c r="A29" s="119" t="s">
        <v>122</v>
      </c>
      <c r="F29" s="210">
        <f>Loggbok!Q1</f>
        <v>0</v>
      </c>
      <c r="I29" s="120"/>
      <c r="AL29" s="121"/>
    </row>
    <row r="30" spans="1:256" s="122" customFormat="1" ht="13.5" thickBot="1">
      <c r="A30" s="190" t="s">
        <v>2</v>
      </c>
      <c r="B30" s="188" t="s">
        <v>123</v>
      </c>
      <c r="C30" s="188" t="s">
        <v>160</v>
      </c>
      <c r="D30" s="188" t="s">
        <v>1</v>
      </c>
      <c r="E30" s="189" t="s">
        <v>161</v>
      </c>
      <c r="F30" s="189" t="s">
        <v>162</v>
      </c>
      <c r="H30" s="205"/>
      <c r="I30" s="205"/>
      <c r="J30" s="205"/>
      <c r="K30" s="292" t="s">
        <v>124</v>
      </c>
      <c r="L30" s="292"/>
      <c r="M30" s="292"/>
      <c r="N30" s="292"/>
      <c r="O30" s="292"/>
      <c r="P30" s="292"/>
      <c r="Q30" s="292"/>
      <c r="R30" s="292"/>
      <c r="S30" s="292"/>
      <c r="T30" s="292"/>
      <c r="U30" s="292"/>
      <c r="V30" s="292"/>
      <c r="W30" s="292"/>
      <c r="X30" s="292"/>
      <c r="Y30" s="292"/>
      <c r="Z30" s="292"/>
      <c r="AA30" s="205"/>
      <c r="AB30" s="205"/>
      <c r="AC30" s="205"/>
      <c r="AD30" s="205"/>
      <c r="AE30" s="205"/>
      <c r="AF30" s="205"/>
      <c r="AG30" s="205"/>
      <c r="AH30" s="205"/>
      <c r="AI30" s="205"/>
      <c r="AJ30" s="205"/>
      <c r="AK30" s="143"/>
      <c r="AL30" s="144"/>
      <c r="AM30" s="120"/>
      <c r="IV30"/>
    </row>
    <row r="31" spans="1:39" ht="13.5" thickTop="1">
      <c r="A31" s="154"/>
      <c r="C31" s="153">
        <v>0</v>
      </c>
      <c r="D31" s="153">
        <v>0</v>
      </c>
      <c r="E31" s="154"/>
      <c r="F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45"/>
      <c r="AL31" s="146"/>
      <c r="AM31" s="147"/>
    </row>
    <row r="32" spans="1:38" ht="12.75">
      <c r="A32">
        <v>1</v>
      </c>
      <c r="B32" s="211">
        <f ca="1" t="shared" si="0" ref="B32:B63">INDIRECT(ADDRESS(ROW()-27,5,,,"Loggbok"))</f>
        <v>0</v>
      </c>
      <c r="C32">
        <f>IF(B32&gt;0,IF(B32=D31,C31,C31+1),C31)</f>
        <v>0</v>
      </c>
      <c r="D32">
        <f aca="true" t="shared" si="1" ref="D32:D63">IF(B32=0,IF(B31=0,D31,B31),B32)</f>
        <v>0</v>
      </c>
      <c r="E32">
        <f aca="true" t="shared" si="2" ref="E32:E63">VLOOKUP(A32,$C$32:$D$131,2)</f>
        <v>0</v>
      </c>
      <c r="F32" t="str">
        <f>IF(A32&lt;=$F$29,E32,"-")</f>
        <v>-</v>
      </c>
      <c r="K32" s="155">
        <v>1</v>
      </c>
      <c r="L32" s="155" t="str">
        <f>F32</f>
        <v>-</v>
      </c>
      <c r="M32" s="155">
        <f aca="true" t="shared" si="3" ref="M32:M43">K32+12</f>
        <v>13</v>
      </c>
      <c r="N32" s="155" t="str">
        <f>F44</f>
        <v>-</v>
      </c>
      <c r="O32" s="155">
        <f aca="true" t="shared" si="4" ref="O32:O43">M32+12</f>
        <v>25</v>
      </c>
      <c r="P32" s="155" t="str">
        <f>F56</f>
        <v>-</v>
      </c>
      <c r="Q32" s="155">
        <f aca="true" t="shared" si="5" ref="Q32:Q43">O32+12</f>
        <v>37</v>
      </c>
      <c r="R32" s="155" t="str">
        <f>F68</f>
        <v>-</v>
      </c>
      <c r="S32" s="155">
        <f aca="true" t="shared" si="6" ref="S32:S43">Q32+12</f>
        <v>49</v>
      </c>
      <c r="T32" s="155" t="str">
        <f>F80</f>
        <v>-</v>
      </c>
      <c r="U32" s="155">
        <f aca="true" t="shared" si="7" ref="U32:U43">S32+12</f>
        <v>61</v>
      </c>
      <c r="V32" s="155" t="str">
        <f>F92</f>
        <v>-</v>
      </c>
      <c r="W32" s="155">
        <f aca="true" t="shared" si="8" ref="W32:W43">U32+12</f>
        <v>73</v>
      </c>
      <c r="X32" s="155" t="str">
        <f>F104</f>
        <v>-</v>
      </c>
      <c r="Y32" s="155">
        <f aca="true" t="shared" si="9" ref="Y32:Y43">W32+12</f>
        <v>85</v>
      </c>
      <c r="Z32" s="155" t="str">
        <f>F116</f>
        <v>-</v>
      </c>
      <c r="AL32" s="121"/>
    </row>
    <row r="33" spans="1:38" ht="12.75">
      <c r="A33">
        <v>2</v>
      </c>
      <c r="B33" s="211">
        <f ca="1" t="shared" si="0"/>
        <v>0</v>
      </c>
      <c r="C33">
        <f aca="true" t="shared" si="10" ref="C33:C96">IF(B33&gt;0,IF(B33=D32,C32,C32+1),C32)</f>
        <v>0</v>
      </c>
      <c r="D33">
        <f t="shared" si="1"/>
        <v>0</v>
      </c>
      <c r="E33">
        <f t="shared" si="2"/>
        <v>0</v>
      </c>
      <c r="F33" t="str">
        <f aca="true" t="shared" si="11" ref="F33:F96">IF(A33&lt;=$F$29,E33,"-")</f>
        <v>-</v>
      </c>
      <c r="K33" s="155">
        <v>2</v>
      </c>
      <c r="L33" s="155" t="str">
        <f aca="true" t="shared" si="12" ref="L33:L43">F33</f>
        <v>-</v>
      </c>
      <c r="M33" s="155">
        <f t="shared" si="3"/>
        <v>14</v>
      </c>
      <c r="N33" s="155" t="str">
        <f aca="true" t="shared" si="13" ref="N33:N43">F45</f>
        <v>-</v>
      </c>
      <c r="O33" s="155">
        <f t="shared" si="4"/>
        <v>26</v>
      </c>
      <c r="P33" s="155" t="str">
        <f aca="true" t="shared" si="14" ref="P33:P43">F57</f>
        <v>-</v>
      </c>
      <c r="Q33" s="155">
        <f t="shared" si="5"/>
        <v>38</v>
      </c>
      <c r="R33" s="155" t="str">
        <f aca="true" t="shared" si="15" ref="R33:R43">F69</f>
        <v>-</v>
      </c>
      <c r="S33" s="155">
        <f t="shared" si="6"/>
        <v>50</v>
      </c>
      <c r="T33" s="155" t="str">
        <f aca="true" t="shared" si="16" ref="T33:T43">F81</f>
        <v>-</v>
      </c>
      <c r="U33" s="155">
        <f t="shared" si="7"/>
        <v>62</v>
      </c>
      <c r="V33" s="155" t="str">
        <f aca="true" t="shared" si="17" ref="V33:V43">F93</f>
        <v>-</v>
      </c>
      <c r="W33" s="155">
        <f t="shared" si="8"/>
        <v>74</v>
      </c>
      <c r="X33" s="155" t="str">
        <f aca="true" t="shared" si="18" ref="X33:X43">F105</f>
        <v>-</v>
      </c>
      <c r="Y33" s="155">
        <f t="shared" si="9"/>
        <v>86</v>
      </c>
      <c r="Z33" s="155" t="str">
        <f aca="true" t="shared" si="19" ref="Z33:Z43">F117</f>
        <v>-</v>
      </c>
      <c r="AL33" s="121"/>
    </row>
    <row r="34" spans="1:38" ht="12.75">
      <c r="A34">
        <v>3</v>
      </c>
      <c r="B34" s="211">
        <f ca="1" t="shared" si="0"/>
        <v>0</v>
      </c>
      <c r="C34">
        <f t="shared" si="10"/>
        <v>0</v>
      </c>
      <c r="D34">
        <f t="shared" si="1"/>
        <v>0</v>
      </c>
      <c r="E34">
        <f t="shared" si="2"/>
        <v>0</v>
      </c>
      <c r="F34" t="str">
        <f t="shared" si="11"/>
        <v>-</v>
      </c>
      <c r="K34" s="155">
        <v>3</v>
      </c>
      <c r="L34" s="155" t="str">
        <f t="shared" si="12"/>
        <v>-</v>
      </c>
      <c r="M34" s="155">
        <f t="shared" si="3"/>
        <v>15</v>
      </c>
      <c r="N34" s="155" t="str">
        <f t="shared" si="13"/>
        <v>-</v>
      </c>
      <c r="O34" s="155">
        <f t="shared" si="4"/>
        <v>27</v>
      </c>
      <c r="P34" s="155" t="str">
        <f t="shared" si="14"/>
        <v>-</v>
      </c>
      <c r="Q34" s="155">
        <f t="shared" si="5"/>
        <v>39</v>
      </c>
      <c r="R34" s="155" t="str">
        <f t="shared" si="15"/>
        <v>-</v>
      </c>
      <c r="S34" s="155">
        <f t="shared" si="6"/>
        <v>51</v>
      </c>
      <c r="T34" s="155" t="str">
        <f t="shared" si="16"/>
        <v>-</v>
      </c>
      <c r="U34" s="155">
        <f t="shared" si="7"/>
        <v>63</v>
      </c>
      <c r="V34" s="155" t="str">
        <f t="shared" si="17"/>
        <v>-</v>
      </c>
      <c r="W34" s="155">
        <f t="shared" si="8"/>
        <v>75</v>
      </c>
      <c r="X34" s="155" t="str">
        <f t="shared" si="18"/>
        <v>-</v>
      </c>
      <c r="Y34" s="155">
        <f t="shared" si="9"/>
        <v>87</v>
      </c>
      <c r="Z34" s="155" t="str">
        <f t="shared" si="19"/>
        <v>-</v>
      </c>
      <c r="AL34" s="121"/>
    </row>
    <row r="35" spans="1:38" ht="12.75">
      <c r="A35">
        <v>4</v>
      </c>
      <c r="B35" s="211">
        <f ca="1" t="shared" si="0"/>
        <v>0</v>
      </c>
      <c r="C35">
        <f t="shared" si="10"/>
        <v>0</v>
      </c>
      <c r="D35">
        <f t="shared" si="1"/>
        <v>0</v>
      </c>
      <c r="E35">
        <f t="shared" si="2"/>
        <v>0</v>
      </c>
      <c r="F35" t="str">
        <f t="shared" si="11"/>
        <v>-</v>
      </c>
      <c r="K35" s="155">
        <v>4</v>
      </c>
      <c r="L35" s="155" t="str">
        <f t="shared" si="12"/>
        <v>-</v>
      </c>
      <c r="M35" s="155">
        <f t="shared" si="3"/>
        <v>16</v>
      </c>
      <c r="N35" s="155" t="str">
        <f t="shared" si="13"/>
        <v>-</v>
      </c>
      <c r="O35" s="155">
        <f t="shared" si="4"/>
        <v>28</v>
      </c>
      <c r="P35" s="155" t="str">
        <f t="shared" si="14"/>
        <v>-</v>
      </c>
      <c r="Q35" s="155">
        <f t="shared" si="5"/>
        <v>40</v>
      </c>
      <c r="R35" s="155" t="str">
        <f t="shared" si="15"/>
        <v>-</v>
      </c>
      <c r="S35" s="155">
        <f t="shared" si="6"/>
        <v>52</v>
      </c>
      <c r="T35" s="155" t="str">
        <f t="shared" si="16"/>
        <v>-</v>
      </c>
      <c r="U35" s="155">
        <f t="shared" si="7"/>
        <v>64</v>
      </c>
      <c r="V35" s="155" t="str">
        <f t="shared" si="17"/>
        <v>-</v>
      </c>
      <c r="W35" s="155">
        <f t="shared" si="8"/>
        <v>76</v>
      </c>
      <c r="X35" s="155" t="str">
        <f t="shared" si="18"/>
        <v>-</v>
      </c>
      <c r="Y35" s="155">
        <f t="shared" si="9"/>
        <v>88</v>
      </c>
      <c r="Z35" s="155" t="str">
        <f t="shared" si="19"/>
        <v>-</v>
      </c>
      <c r="AL35" s="121"/>
    </row>
    <row r="36" spans="1:38" ht="12.75">
      <c r="A36">
        <v>5</v>
      </c>
      <c r="B36" s="211">
        <f ca="1" t="shared" si="0"/>
        <v>0</v>
      </c>
      <c r="C36">
        <f t="shared" si="10"/>
        <v>0</v>
      </c>
      <c r="D36">
        <f t="shared" si="1"/>
        <v>0</v>
      </c>
      <c r="E36">
        <f t="shared" si="2"/>
        <v>0</v>
      </c>
      <c r="F36" t="str">
        <f t="shared" si="11"/>
        <v>-</v>
      </c>
      <c r="K36" s="155">
        <v>5</v>
      </c>
      <c r="L36" s="155" t="str">
        <f t="shared" si="12"/>
        <v>-</v>
      </c>
      <c r="M36" s="155">
        <f t="shared" si="3"/>
        <v>17</v>
      </c>
      <c r="N36" s="155" t="str">
        <f t="shared" si="13"/>
        <v>-</v>
      </c>
      <c r="O36" s="155">
        <f t="shared" si="4"/>
        <v>29</v>
      </c>
      <c r="P36" s="155" t="str">
        <f t="shared" si="14"/>
        <v>-</v>
      </c>
      <c r="Q36" s="155">
        <f t="shared" si="5"/>
        <v>41</v>
      </c>
      <c r="R36" s="155" t="str">
        <f t="shared" si="15"/>
        <v>-</v>
      </c>
      <c r="S36" s="155">
        <f t="shared" si="6"/>
        <v>53</v>
      </c>
      <c r="T36" s="155" t="str">
        <f t="shared" si="16"/>
        <v>-</v>
      </c>
      <c r="U36" s="155">
        <f t="shared" si="7"/>
        <v>65</v>
      </c>
      <c r="V36" s="155" t="str">
        <f t="shared" si="17"/>
        <v>-</v>
      </c>
      <c r="W36" s="155">
        <f t="shared" si="8"/>
        <v>77</v>
      </c>
      <c r="X36" s="155" t="str">
        <f t="shared" si="18"/>
        <v>-</v>
      </c>
      <c r="Y36" s="155">
        <f t="shared" si="9"/>
        <v>89</v>
      </c>
      <c r="Z36" s="155" t="str">
        <f t="shared" si="19"/>
        <v>-</v>
      </c>
      <c r="AL36" s="121"/>
    </row>
    <row r="37" spans="1:38" ht="12.75">
      <c r="A37">
        <v>6</v>
      </c>
      <c r="B37" s="211">
        <f ca="1" t="shared" si="0"/>
        <v>0</v>
      </c>
      <c r="C37">
        <f t="shared" si="10"/>
        <v>0</v>
      </c>
      <c r="D37">
        <f t="shared" si="1"/>
        <v>0</v>
      </c>
      <c r="E37">
        <f t="shared" si="2"/>
        <v>0</v>
      </c>
      <c r="F37" t="str">
        <f t="shared" si="11"/>
        <v>-</v>
      </c>
      <c r="K37" s="155">
        <v>6</v>
      </c>
      <c r="L37" s="155" t="str">
        <f t="shared" si="12"/>
        <v>-</v>
      </c>
      <c r="M37" s="155">
        <f t="shared" si="3"/>
        <v>18</v>
      </c>
      <c r="N37" s="155" t="str">
        <f t="shared" si="13"/>
        <v>-</v>
      </c>
      <c r="O37" s="155">
        <f t="shared" si="4"/>
        <v>30</v>
      </c>
      <c r="P37" s="155" t="str">
        <f t="shared" si="14"/>
        <v>-</v>
      </c>
      <c r="Q37" s="155">
        <f t="shared" si="5"/>
        <v>42</v>
      </c>
      <c r="R37" s="155" t="str">
        <f t="shared" si="15"/>
        <v>-</v>
      </c>
      <c r="S37" s="155">
        <f t="shared" si="6"/>
        <v>54</v>
      </c>
      <c r="T37" s="155" t="str">
        <f t="shared" si="16"/>
        <v>-</v>
      </c>
      <c r="U37" s="155">
        <f t="shared" si="7"/>
        <v>66</v>
      </c>
      <c r="V37" s="155" t="str">
        <f t="shared" si="17"/>
        <v>-</v>
      </c>
      <c r="W37" s="155">
        <f t="shared" si="8"/>
        <v>78</v>
      </c>
      <c r="X37" s="155" t="str">
        <f t="shared" si="18"/>
        <v>-</v>
      </c>
      <c r="Y37" s="155">
        <f t="shared" si="9"/>
        <v>90</v>
      </c>
      <c r="Z37" s="155" t="str">
        <f t="shared" si="19"/>
        <v>-</v>
      </c>
      <c r="AL37" s="121"/>
    </row>
    <row r="38" spans="1:38" ht="12.75">
      <c r="A38">
        <v>7</v>
      </c>
      <c r="B38" s="211">
        <f ca="1" t="shared" si="0"/>
        <v>0</v>
      </c>
      <c r="C38">
        <f t="shared" si="10"/>
        <v>0</v>
      </c>
      <c r="D38">
        <f t="shared" si="1"/>
        <v>0</v>
      </c>
      <c r="E38">
        <f t="shared" si="2"/>
        <v>0</v>
      </c>
      <c r="F38" t="str">
        <f t="shared" si="11"/>
        <v>-</v>
      </c>
      <c r="K38" s="155">
        <v>7</v>
      </c>
      <c r="L38" s="155" t="str">
        <f t="shared" si="12"/>
        <v>-</v>
      </c>
      <c r="M38" s="155">
        <f t="shared" si="3"/>
        <v>19</v>
      </c>
      <c r="N38" s="155" t="str">
        <f t="shared" si="13"/>
        <v>-</v>
      </c>
      <c r="O38" s="155">
        <f t="shared" si="4"/>
        <v>31</v>
      </c>
      <c r="P38" s="155" t="str">
        <f t="shared" si="14"/>
        <v>-</v>
      </c>
      <c r="Q38" s="155">
        <f t="shared" si="5"/>
        <v>43</v>
      </c>
      <c r="R38" s="155" t="str">
        <f t="shared" si="15"/>
        <v>-</v>
      </c>
      <c r="S38" s="155">
        <f t="shared" si="6"/>
        <v>55</v>
      </c>
      <c r="T38" s="155" t="str">
        <f t="shared" si="16"/>
        <v>-</v>
      </c>
      <c r="U38" s="155">
        <f t="shared" si="7"/>
        <v>67</v>
      </c>
      <c r="V38" s="155" t="str">
        <f t="shared" si="17"/>
        <v>-</v>
      </c>
      <c r="W38" s="155">
        <f t="shared" si="8"/>
        <v>79</v>
      </c>
      <c r="X38" s="155" t="str">
        <f t="shared" si="18"/>
        <v>-</v>
      </c>
      <c r="Y38" s="155">
        <f t="shared" si="9"/>
        <v>91</v>
      </c>
      <c r="Z38" s="155" t="str">
        <f t="shared" si="19"/>
        <v>-</v>
      </c>
      <c r="AL38" s="121"/>
    </row>
    <row r="39" spans="1:38" ht="12.75">
      <c r="A39">
        <v>8</v>
      </c>
      <c r="B39" s="211">
        <f ca="1" t="shared" si="0"/>
        <v>0</v>
      </c>
      <c r="C39">
        <f t="shared" si="10"/>
        <v>0</v>
      </c>
      <c r="D39">
        <f t="shared" si="1"/>
        <v>0</v>
      </c>
      <c r="E39">
        <f t="shared" si="2"/>
        <v>0</v>
      </c>
      <c r="F39" t="str">
        <f t="shared" si="11"/>
        <v>-</v>
      </c>
      <c r="K39" s="155">
        <v>8</v>
      </c>
      <c r="L39" s="155" t="str">
        <f t="shared" si="12"/>
        <v>-</v>
      </c>
      <c r="M39" s="155">
        <f t="shared" si="3"/>
        <v>20</v>
      </c>
      <c r="N39" s="155" t="str">
        <f t="shared" si="13"/>
        <v>-</v>
      </c>
      <c r="O39" s="155">
        <f t="shared" si="4"/>
        <v>32</v>
      </c>
      <c r="P39" s="155" t="str">
        <f t="shared" si="14"/>
        <v>-</v>
      </c>
      <c r="Q39" s="155">
        <f t="shared" si="5"/>
        <v>44</v>
      </c>
      <c r="R39" s="155" t="str">
        <f t="shared" si="15"/>
        <v>-</v>
      </c>
      <c r="S39" s="155">
        <f t="shared" si="6"/>
        <v>56</v>
      </c>
      <c r="T39" s="155" t="str">
        <f t="shared" si="16"/>
        <v>-</v>
      </c>
      <c r="U39" s="155">
        <f t="shared" si="7"/>
        <v>68</v>
      </c>
      <c r="V39" s="155" t="str">
        <f t="shared" si="17"/>
        <v>-</v>
      </c>
      <c r="W39" s="155">
        <f t="shared" si="8"/>
        <v>80</v>
      </c>
      <c r="X39" s="155" t="str">
        <f t="shared" si="18"/>
        <v>-</v>
      </c>
      <c r="Y39" s="155">
        <f t="shared" si="9"/>
        <v>92</v>
      </c>
      <c r="Z39" s="155" t="str">
        <f t="shared" si="19"/>
        <v>-</v>
      </c>
      <c r="AL39" s="121"/>
    </row>
    <row r="40" spans="1:38" ht="12.75">
      <c r="A40">
        <v>9</v>
      </c>
      <c r="B40" s="211">
        <f ca="1" t="shared" si="0"/>
        <v>0</v>
      </c>
      <c r="C40">
        <f t="shared" si="10"/>
        <v>0</v>
      </c>
      <c r="D40">
        <f t="shared" si="1"/>
        <v>0</v>
      </c>
      <c r="E40">
        <f t="shared" si="2"/>
        <v>0</v>
      </c>
      <c r="F40" t="str">
        <f t="shared" si="11"/>
        <v>-</v>
      </c>
      <c r="K40" s="155">
        <v>9</v>
      </c>
      <c r="L40" s="155" t="str">
        <f t="shared" si="12"/>
        <v>-</v>
      </c>
      <c r="M40" s="155">
        <f t="shared" si="3"/>
        <v>21</v>
      </c>
      <c r="N40" s="155" t="str">
        <f t="shared" si="13"/>
        <v>-</v>
      </c>
      <c r="O40" s="155">
        <f t="shared" si="4"/>
        <v>33</v>
      </c>
      <c r="P40" s="155" t="str">
        <f t="shared" si="14"/>
        <v>-</v>
      </c>
      <c r="Q40" s="155">
        <f t="shared" si="5"/>
        <v>45</v>
      </c>
      <c r="R40" s="155" t="str">
        <f t="shared" si="15"/>
        <v>-</v>
      </c>
      <c r="S40" s="155">
        <f t="shared" si="6"/>
        <v>57</v>
      </c>
      <c r="T40" s="155" t="str">
        <f t="shared" si="16"/>
        <v>-</v>
      </c>
      <c r="U40" s="155">
        <f t="shared" si="7"/>
        <v>69</v>
      </c>
      <c r="V40" s="155" t="str">
        <f t="shared" si="17"/>
        <v>-</v>
      </c>
      <c r="W40" s="155">
        <f t="shared" si="8"/>
        <v>81</v>
      </c>
      <c r="X40" s="155" t="str">
        <f t="shared" si="18"/>
        <v>-</v>
      </c>
      <c r="Y40" s="155">
        <f t="shared" si="9"/>
        <v>93</v>
      </c>
      <c r="Z40" s="155" t="str">
        <f t="shared" si="19"/>
        <v>-</v>
      </c>
      <c r="AL40" s="121"/>
    </row>
    <row r="41" spans="1:38" ht="12.75">
      <c r="A41">
        <v>10</v>
      </c>
      <c r="B41" s="211">
        <f ca="1" t="shared" si="0"/>
        <v>0</v>
      </c>
      <c r="C41">
        <f t="shared" si="10"/>
        <v>0</v>
      </c>
      <c r="D41">
        <f t="shared" si="1"/>
        <v>0</v>
      </c>
      <c r="E41">
        <f t="shared" si="2"/>
        <v>0</v>
      </c>
      <c r="F41" t="str">
        <f t="shared" si="11"/>
        <v>-</v>
      </c>
      <c r="K41" s="155">
        <v>10</v>
      </c>
      <c r="L41" s="155" t="str">
        <f t="shared" si="12"/>
        <v>-</v>
      </c>
      <c r="M41" s="155">
        <f t="shared" si="3"/>
        <v>22</v>
      </c>
      <c r="N41" s="155" t="str">
        <f t="shared" si="13"/>
        <v>-</v>
      </c>
      <c r="O41" s="155">
        <f t="shared" si="4"/>
        <v>34</v>
      </c>
      <c r="P41" s="155" t="str">
        <f t="shared" si="14"/>
        <v>-</v>
      </c>
      <c r="Q41" s="155">
        <f t="shared" si="5"/>
        <v>46</v>
      </c>
      <c r="R41" s="155" t="str">
        <f t="shared" si="15"/>
        <v>-</v>
      </c>
      <c r="S41" s="155">
        <f t="shared" si="6"/>
        <v>58</v>
      </c>
      <c r="T41" s="155" t="str">
        <f t="shared" si="16"/>
        <v>-</v>
      </c>
      <c r="U41" s="155">
        <f t="shared" si="7"/>
        <v>70</v>
      </c>
      <c r="V41" s="155" t="str">
        <f t="shared" si="17"/>
        <v>-</v>
      </c>
      <c r="W41" s="155">
        <f t="shared" si="8"/>
        <v>82</v>
      </c>
      <c r="X41" s="155" t="str">
        <f t="shared" si="18"/>
        <v>-</v>
      </c>
      <c r="Y41" s="155">
        <f t="shared" si="9"/>
        <v>94</v>
      </c>
      <c r="Z41" s="155" t="str">
        <f t="shared" si="19"/>
        <v>-</v>
      </c>
      <c r="AL41" s="121"/>
    </row>
    <row r="42" spans="1:38" ht="12.75">
      <c r="A42">
        <v>11</v>
      </c>
      <c r="B42" s="211">
        <f ca="1" t="shared" si="0"/>
        <v>0</v>
      </c>
      <c r="C42">
        <f t="shared" si="10"/>
        <v>0</v>
      </c>
      <c r="D42">
        <f t="shared" si="1"/>
        <v>0</v>
      </c>
      <c r="E42">
        <f t="shared" si="2"/>
        <v>0</v>
      </c>
      <c r="F42" t="str">
        <f t="shared" si="11"/>
        <v>-</v>
      </c>
      <c r="K42" s="155">
        <v>11</v>
      </c>
      <c r="L42" s="155" t="str">
        <f t="shared" si="12"/>
        <v>-</v>
      </c>
      <c r="M42" s="155">
        <f t="shared" si="3"/>
        <v>23</v>
      </c>
      <c r="N42" s="155" t="str">
        <f t="shared" si="13"/>
        <v>-</v>
      </c>
      <c r="O42" s="155">
        <f t="shared" si="4"/>
        <v>35</v>
      </c>
      <c r="P42" s="155" t="str">
        <f t="shared" si="14"/>
        <v>-</v>
      </c>
      <c r="Q42" s="155">
        <f t="shared" si="5"/>
        <v>47</v>
      </c>
      <c r="R42" s="155" t="str">
        <f t="shared" si="15"/>
        <v>-</v>
      </c>
      <c r="S42" s="155">
        <f t="shared" si="6"/>
        <v>59</v>
      </c>
      <c r="T42" s="155" t="str">
        <f t="shared" si="16"/>
        <v>-</v>
      </c>
      <c r="U42" s="155">
        <f t="shared" si="7"/>
        <v>71</v>
      </c>
      <c r="V42" s="155" t="str">
        <f t="shared" si="17"/>
        <v>-</v>
      </c>
      <c r="W42" s="155">
        <f t="shared" si="8"/>
        <v>83</v>
      </c>
      <c r="X42" s="155" t="str">
        <f t="shared" si="18"/>
        <v>-</v>
      </c>
      <c r="Y42" s="155">
        <f t="shared" si="9"/>
        <v>95</v>
      </c>
      <c r="Z42" s="155" t="str">
        <f t="shared" si="19"/>
        <v>-</v>
      </c>
      <c r="AL42" s="121"/>
    </row>
    <row r="43" spans="1:38" ht="12.75">
      <c r="A43">
        <v>12</v>
      </c>
      <c r="B43" s="211">
        <f ca="1" t="shared" si="0"/>
        <v>0</v>
      </c>
      <c r="C43">
        <f t="shared" si="10"/>
        <v>0</v>
      </c>
      <c r="D43">
        <f t="shared" si="1"/>
        <v>0</v>
      </c>
      <c r="E43">
        <f t="shared" si="2"/>
        <v>0</v>
      </c>
      <c r="F43" t="str">
        <f t="shared" si="11"/>
        <v>-</v>
      </c>
      <c r="K43" s="155">
        <v>12</v>
      </c>
      <c r="L43" s="155" t="str">
        <f t="shared" si="12"/>
        <v>-</v>
      </c>
      <c r="M43" s="155">
        <f t="shared" si="3"/>
        <v>24</v>
      </c>
      <c r="N43" s="155" t="str">
        <f t="shared" si="13"/>
        <v>-</v>
      </c>
      <c r="O43" s="155">
        <f t="shared" si="4"/>
        <v>36</v>
      </c>
      <c r="P43" s="155" t="str">
        <f t="shared" si="14"/>
        <v>-</v>
      </c>
      <c r="Q43" s="155">
        <f t="shared" si="5"/>
        <v>48</v>
      </c>
      <c r="R43" s="155" t="str">
        <f t="shared" si="15"/>
        <v>-</v>
      </c>
      <c r="S43" s="155">
        <f t="shared" si="6"/>
        <v>60</v>
      </c>
      <c r="T43" s="155" t="str">
        <f t="shared" si="16"/>
        <v>-</v>
      </c>
      <c r="U43" s="155">
        <f t="shared" si="7"/>
        <v>72</v>
      </c>
      <c r="V43" s="155" t="str">
        <f t="shared" si="17"/>
        <v>-</v>
      </c>
      <c r="W43" s="155">
        <f t="shared" si="8"/>
        <v>84</v>
      </c>
      <c r="X43" s="155" t="str">
        <f t="shared" si="18"/>
        <v>-</v>
      </c>
      <c r="Y43" s="155">
        <f t="shared" si="9"/>
        <v>96</v>
      </c>
      <c r="Z43" s="155" t="str">
        <f t="shared" si="19"/>
        <v>-</v>
      </c>
      <c r="AL43" s="121"/>
    </row>
    <row r="44" spans="1:38" ht="12.75">
      <c r="A44">
        <v>13</v>
      </c>
      <c r="B44" s="211">
        <f ca="1" t="shared" si="0"/>
        <v>0</v>
      </c>
      <c r="C44">
        <f t="shared" si="10"/>
        <v>0</v>
      </c>
      <c r="D44">
        <f t="shared" si="1"/>
        <v>0</v>
      </c>
      <c r="E44">
        <f t="shared" si="2"/>
        <v>0</v>
      </c>
      <c r="F44" t="str">
        <f t="shared" si="11"/>
        <v>-</v>
      </c>
      <c r="AL44" s="121"/>
    </row>
    <row r="45" spans="1:38" ht="12.75">
      <c r="A45">
        <v>14</v>
      </c>
      <c r="B45" s="211">
        <f ca="1" t="shared" si="0"/>
        <v>0</v>
      </c>
      <c r="C45">
        <f t="shared" si="10"/>
        <v>0</v>
      </c>
      <c r="D45">
        <f t="shared" si="1"/>
        <v>0</v>
      </c>
      <c r="E45">
        <f t="shared" si="2"/>
        <v>0</v>
      </c>
      <c r="F45" t="str">
        <f t="shared" si="11"/>
        <v>-</v>
      </c>
      <c r="AL45" s="121"/>
    </row>
    <row r="46" spans="1:38" ht="12.75">
      <c r="A46">
        <v>15</v>
      </c>
      <c r="B46" s="211">
        <f ca="1" t="shared" si="0"/>
        <v>0</v>
      </c>
      <c r="C46">
        <f t="shared" si="10"/>
        <v>0</v>
      </c>
      <c r="D46">
        <f t="shared" si="1"/>
        <v>0</v>
      </c>
      <c r="E46">
        <f t="shared" si="2"/>
        <v>0</v>
      </c>
      <c r="F46" t="str">
        <f t="shared" si="11"/>
        <v>-</v>
      </c>
      <c r="AL46" s="121"/>
    </row>
    <row r="47" spans="1:38" ht="12.75">
      <c r="A47">
        <v>16</v>
      </c>
      <c r="B47" s="211">
        <f ca="1" t="shared" si="0"/>
        <v>0</v>
      </c>
      <c r="C47">
        <f t="shared" si="10"/>
        <v>0</v>
      </c>
      <c r="D47">
        <f t="shared" si="1"/>
        <v>0</v>
      </c>
      <c r="E47">
        <f t="shared" si="2"/>
        <v>0</v>
      </c>
      <c r="F47" t="str">
        <f t="shared" si="11"/>
        <v>-</v>
      </c>
      <c r="AL47" s="121"/>
    </row>
    <row r="48" spans="1:38" ht="12.75">
      <c r="A48">
        <v>17</v>
      </c>
      <c r="B48" s="211">
        <f ca="1" t="shared" si="0"/>
        <v>0</v>
      </c>
      <c r="C48">
        <f t="shared" si="10"/>
        <v>0</v>
      </c>
      <c r="D48">
        <f t="shared" si="1"/>
        <v>0</v>
      </c>
      <c r="E48">
        <f t="shared" si="2"/>
        <v>0</v>
      </c>
      <c r="F48" t="str">
        <f t="shared" si="11"/>
        <v>-</v>
      </c>
      <c r="N48" s="156"/>
      <c r="O48" s="156"/>
      <c r="P48" s="156"/>
      <c r="Q48" s="156"/>
      <c r="R48" s="156"/>
      <c r="S48" s="156"/>
      <c r="T48" s="156"/>
      <c r="U48" s="156"/>
      <c r="V48" s="156"/>
      <c r="W48" s="156"/>
      <c r="AL48" s="121"/>
    </row>
    <row r="49" spans="1:38" ht="12.75">
      <c r="A49">
        <v>18</v>
      </c>
      <c r="B49" s="211">
        <f ca="1" t="shared" si="0"/>
        <v>0</v>
      </c>
      <c r="C49">
        <f t="shared" si="10"/>
        <v>0</v>
      </c>
      <c r="D49">
        <f t="shared" si="1"/>
        <v>0</v>
      </c>
      <c r="E49">
        <f t="shared" si="2"/>
        <v>0</v>
      </c>
      <c r="F49" t="str">
        <f t="shared" si="11"/>
        <v>-</v>
      </c>
      <c r="AL49" s="121"/>
    </row>
    <row r="50" spans="1:38" ht="12.75">
      <c r="A50">
        <v>19</v>
      </c>
      <c r="B50" s="211">
        <f ca="1" t="shared" si="0"/>
        <v>0</v>
      </c>
      <c r="C50">
        <f t="shared" si="10"/>
        <v>0</v>
      </c>
      <c r="D50">
        <f t="shared" si="1"/>
        <v>0</v>
      </c>
      <c r="E50">
        <f t="shared" si="2"/>
        <v>0</v>
      </c>
      <c r="F50" t="str">
        <f t="shared" si="11"/>
        <v>-</v>
      </c>
      <c r="N50" s="157"/>
      <c r="O50" s="157"/>
      <c r="P50" s="157"/>
      <c r="Q50" s="157"/>
      <c r="R50" s="157"/>
      <c r="S50" s="157"/>
      <c r="T50" s="157"/>
      <c r="U50" s="157"/>
      <c r="V50" s="157"/>
      <c r="W50" s="157"/>
      <c r="AL50" s="121"/>
    </row>
    <row r="51" spans="1:38" ht="12.75">
      <c r="A51">
        <v>20</v>
      </c>
      <c r="B51" s="211">
        <f ca="1" t="shared" si="0"/>
        <v>0</v>
      </c>
      <c r="C51">
        <f t="shared" si="10"/>
        <v>0</v>
      </c>
      <c r="D51">
        <f t="shared" si="1"/>
        <v>0</v>
      </c>
      <c r="E51">
        <f t="shared" si="2"/>
        <v>0</v>
      </c>
      <c r="F51" t="str">
        <f t="shared" si="11"/>
        <v>-</v>
      </c>
      <c r="N51" s="157"/>
      <c r="O51" s="157"/>
      <c r="P51" s="157"/>
      <c r="Q51" s="157"/>
      <c r="R51" s="157"/>
      <c r="S51" s="157"/>
      <c r="T51" s="157"/>
      <c r="U51" s="157"/>
      <c r="V51" s="157"/>
      <c r="W51" s="157"/>
      <c r="AL51" s="121"/>
    </row>
    <row r="52" spans="1:38" ht="12.75">
      <c r="A52">
        <v>21</v>
      </c>
      <c r="B52" s="211">
        <f ca="1" t="shared" si="0"/>
        <v>0</v>
      </c>
      <c r="C52">
        <f t="shared" si="10"/>
        <v>0</v>
      </c>
      <c r="D52">
        <f t="shared" si="1"/>
        <v>0</v>
      </c>
      <c r="E52">
        <f t="shared" si="2"/>
        <v>0</v>
      </c>
      <c r="F52" t="str">
        <f t="shared" si="11"/>
        <v>-</v>
      </c>
      <c r="N52" s="157"/>
      <c r="O52" s="157"/>
      <c r="P52" s="157"/>
      <c r="Q52" s="157"/>
      <c r="R52" s="157"/>
      <c r="S52" s="157"/>
      <c r="T52" s="157"/>
      <c r="U52" s="157"/>
      <c r="V52" s="157"/>
      <c r="W52" s="157"/>
      <c r="AL52" s="121"/>
    </row>
    <row r="53" spans="1:38" ht="12.75">
      <c r="A53">
        <v>22</v>
      </c>
      <c r="B53" s="211">
        <f ca="1" t="shared" si="0"/>
        <v>0</v>
      </c>
      <c r="C53">
        <f t="shared" si="10"/>
        <v>0</v>
      </c>
      <c r="D53">
        <f t="shared" si="1"/>
        <v>0</v>
      </c>
      <c r="E53">
        <f t="shared" si="2"/>
        <v>0</v>
      </c>
      <c r="F53" t="str">
        <f t="shared" si="11"/>
        <v>-</v>
      </c>
      <c r="N53" s="157"/>
      <c r="O53" s="157"/>
      <c r="P53" s="157"/>
      <c r="Q53" s="157"/>
      <c r="R53" s="157"/>
      <c r="S53" s="157"/>
      <c r="T53" s="157"/>
      <c r="U53" s="157"/>
      <c r="V53" s="157"/>
      <c r="W53" s="157"/>
      <c r="AL53" s="121"/>
    </row>
    <row r="54" spans="1:38" ht="12.75">
      <c r="A54">
        <v>23</v>
      </c>
      <c r="B54" s="211">
        <f ca="1" t="shared" si="0"/>
        <v>0</v>
      </c>
      <c r="C54">
        <f t="shared" si="10"/>
        <v>0</v>
      </c>
      <c r="D54">
        <f t="shared" si="1"/>
        <v>0</v>
      </c>
      <c r="E54">
        <f t="shared" si="2"/>
        <v>0</v>
      </c>
      <c r="F54" t="str">
        <f t="shared" si="11"/>
        <v>-</v>
      </c>
      <c r="N54" s="157"/>
      <c r="O54" s="157"/>
      <c r="P54" s="157"/>
      <c r="Q54" s="157"/>
      <c r="R54" s="157"/>
      <c r="S54" s="157"/>
      <c r="T54" s="157"/>
      <c r="U54" s="157"/>
      <c r="V54" s="157"/>
      <c r="W54" s="157"/>
      <c r="AL54" s="121"/>
    </row>
    <row r="55" spans="1:38" ht="12.75">
      <c r="A55">
        <v>24</v>
      </c>
      <c r="B55" s="211">
        <f ca="1" t="shared" si="0"/>
        <v>0</v>
      </c>
      <c r="C55">
        <f t="shared" si="10"/>
        <v>0</v>
      </c>
      <c r="D55">
        <f t="shared" si="1"/>
        <v>0</v>
      </c>
      <c r="E55">
        <f t="shared" si="2"/>
        <v>0</v>
      </c>
      <c r="F55" t="str">
        <f t="shared" si="11"/>
        <v>-</v>
      </c>
      <c r="N55" s="157"/>
      <c r="O55" s="157"/>
      <c r="P55" s="157"/>
      <c r="Q55" s="157"/>
      <c r="R55" s="157"/>
      <c r="S55" s="157"/>
      <c r="T55" s="157"/>
      <c r="U55" s="157"/>
      <c r="V55" s="157"/>
      <c r="W55" s="157"/>
      <c r="AL55" s="121"/>
    </row>
    <row r="56" spans="1:38" ht="12.75">
      <c r="A56">
        <v>25</v>
      </c>
      <c r="B56" s="211">
        <f ca="1" t="shared" si="0"/>
        <v>0</v>
      </c>
      <c r="C56">
        <f t="shared" si="10"/>
        <v>0</v>
      </c>
      <c r="D56">
        <f t="shared" si="1"/>
        <v>0</v>
      </c>
      <c r="E56">
        <f t="shared" si="2"/>
        <v>0</v>
      </c>
      <c r="F56" t="str">
        <f t="shared" si="11"/>
        <v>-</v>
      </c>
      <c r="N56" s="157"/>
      <c r="O56" s="157"/>
      <c r="P56" s="157"/>
      <c r="Q56" s="157"/>
      <c r="R56" s="157"/>
      <c r="S56" s="157"/>
      <c r="T56" s="157"/>
      <c r="U56" s="157"/>
      <c r="V56" s="157"/>
      <c r="W56" s="157"/>
      <c r="AL56" s="121"/>
    </row>
    <row r="57" spans="1:38" ht="12.75">
      <c r="A57">
        <v>26</v>
      </c>
      <c r="B57" s="211">
        <f ca="1" t="shared" si="0"/>
        <v>0</v>
      </c>
      <c r="C57">
        <f t="shared" si="10"/>
        <v>0</v>
      </c>
      <c r="D57">
        <f t="shared" si="1"/>
        <v>0</v>
      </c>
      <c r="E57">
        <f t="shared" si="2"/>
        <v>0</v>
      </c>
      <c r="F57" t="str">
        <f t="shared" si="11"/>
        <v>-</v>
      </c>
      <c r="N57" s="157"/>
      <c r="O57" s="157"/>
      <c r="P57" s="157"/>
      <c r="Q57" s="157"/>
      <c r="R57" s="157"/>
      <c r="S57" s="157"/>
      <c r="T57" s="157"/>
      <c r="U57" s="157"/>
      <c r="V57" s="157"/>
      <c r="W57" s="157"/>
      <c r="AL57" s="121"/>
    </row>
    <row r="58" spans="1:38" ht="12.75">
      <c r="A58">
        <v>27</v>
      </c>
      <c r="B58" s="211">
        <f ca="1" t="shared" si="0"/>
        <v>0</v>
      </c>
      <c r="C58">
        <f t="shared" si="10"/>
        <v>0</v>
      </c>
      <c r="D58">
        <f t="shared" si="1"/>
        <v>0</v>
      </c>
      <c r="E58">
        <f t="shared" si="2"/>
        <v>0</v>
      </c>
      <c r="F58" t="str">
        <f t="shared" si="11"/>
        <v>-</v>
      </c>
      <c r="N58" s="157"/>
      <c r="O58" s="157"/>
      <c r="P58" s="157"/>
      <c r="Q58" s="157"/>
      <c r="R58" s="157"/>
      <c r="S58" s="157"/>
      <c r="T58" s="157"/>
      <c r="U58" s="157"/>
      <c r="V58" s="157"/>
      <c r="W58" s="157"/>
      <c r="AL58" s="121"/>
    </row>
    <row r="59" spans="1:38" ht="12.75">
      <c r="A59">
        <v>28</v>
      </c>
      <c r="B59" s="211">
        <f ca="1" t="shared" si="0"/>
        <v>0</v>
      </c>
      <c r="C59">
        <f t="shared" si="10"/>
        <v>0</v>
      </c>
      <c r="D59">
        <f t="shared" si="1"/>
        <v>0</v>
      </c>
      <c r="E59">
        <f t="shared" si="2"/>
        <v>0</v>
      </c>
      <c r="F59" t="str">
        <f t="shared" si="11"/>
        <v>-</v>
      </c>
      <c r="N59" s="157"/>
      <c r="O59" s="157"/>
      <c r="P59" s="157"/>
      <c r="Q59" s="157"/>
      <c r="R59" s="157"/>
      <c r="S59" s="157"/>
      <c r="T59" s="157"/>
      <c r="U59" s="157"/>
      <c r="V59" s="157"/>
      <c r="W59" s="157"/>
      <c r="AL59" s="121"/>
    </row>
    <row r="60" spans="1:38" ht="12.75">
      <c r="A60">
        <v>29</v>
      </c>
      <c r="B60" s="211">
        <f ca="1" t="shared" si="0"/>
        <v>0</v>
      </c>
      <c r="C60">
        <f t="shared" si="10"/>
        <v>0</v>
      </c>
      <c r="D60">
        <f t="shared" si="1"/>
        <v>0</v>
      </c>
      <c r="E60">
        <f t="shared" si="2"/>
        <v>0</v>
      </c>
      <c r="F60" t="str">
        <f t="shared" si="11"/>
        <v>-</v>
      </c>
      <c r="AL60" s="121"/>
    </row>
    <row r="61" spans="1:38" ht="12.75">
      <c r="A61">
        <v>30</v>
      </c>
      <c r="B61" s="211">
        <f ca="1" t="shared" si="0"/>
        <v>0</v>
      </c>
      <c r="C61">
        <f t="shared" si="10"/>
        <v>0</v>
      </c>
      <c r="D61">
        <f t="shared" si="1"/>
        <v>0</v>
      </c>
      <c r="E61">
        <f t="shared" si="2"/>
        <v>0</v>
      </c>
      <c r="F61" t="str">
        <f t="shared" si="11"/>
        <v>-</v>
      </c>
      <c r="AL61" s="121"/>
    </row>
    <row r="62" spans="1:38" ht="12.75">
      <c r="A62">
        <v>31</v>
      </c>
      <c r="B62" s="211">
        <f ca="1" t="shared" si="0"/>
        <v>0</v>
      </c>
      <c r="C62">
        <f t="shared" si="10"/>
        <v>0</v>
      </c>
      <c r="D62">
        <f t="shared" si="1"/>
        <v>0</v>
      </c>
      <c r="E62">
        <f t="shared" si="2"/>
        <v>0</v>
      </c>
      <c r="F62" t="str">
        <f t="shared" si="11"/>
        <v>-</v>
      </c>
      <c r="AL62" s="121"/>
    </row>
    <row r="63" spans="1:38" ht="12.75">
      <c r="A63">
        <v>32</v>
      </c>
      <c r="B63" s="211">
        <f ca="1" t="shared" si="0"/>
        <v>0</v>
      </c>
      <c r="C63">
        <f t="shared" si="10"/>
        <v>0</v>
      </c>
      <c r="D63">
        <f t="shared" si="1"/>
        <v>0</v>
      </c>
      <c r="E63">
        <f t="shared" si="2"/>
        <v>0</v>
      </c>
      <c r="F63" t="str">
        <f t="shared" si="11"/>
        <v>-</v>
      </c>
      <c r="AL63" s="121"/>
    </row>
    <row r="64" spans="1:38" ht="12.75">
      <c r="A64">
        <v>33</v>
      </c>
      <c r="B64" s="211">
        <f ca="1" t="shared" si="20" ref="B64:B95">INDIRECT(ADDRESS(ROW()-27,5,,,"Loggbok"))</f>
        <v>0</v>
      </c>
      <c r="C64">
        <f t="shared" si="10"/>
        <v>0</v>
      </c>
      <c r="D64">
        <f aca="true" t="shared" si="21" ref="D64:D95">IF(B64=0,IF(B63=0,D63,B63),B64)</f>
        <v>0</v>
      </c>
      <c r="E64">
        <f aca="true" t="shared" si="22" ref="E64:E95">VLOOKUP(A64,$C$32:$D$131,2)</f>
        <v>0</v>
      </c>
      <c r="F64" t="str">
        <f t="shared" si="11"/>
        <v>-</v>
      </c>
      <c r="AL64" s="121"/>
    </row>
    <row r="65" spans="1:38" ht="12.75">
      <c r="A65">
        <v>34</v>
      </c>
      <c r="B65" s="211">
        <f ca="1" t="shared" si="20"/>
        <v>0</v>
      </c>
      <c r="C65">
        <f t="shared" si="10"/>
        <v>0</v>
      </c>
      <c r="D65">
        <f t="shared" si="21"/>
        <v>0</v>
      </c>
      <c r="E65">
        <f t="shared" si="22"/>
        <v>0</v>
      </c>
      <c r="F65" t="str">
        <f t="shared" si="11"/>
        <v>-</v>
      </c>
      <c r="AL65" s="121"/>
    </row>
    <row r="66" spans="1:38" ht="12.75">
      <c r="A66">
        <v>35</v>
      </c>
      <c r="B66" s="211">
        <f ca="1" t="shared" si="20"/>
        <v>0</v>
      </c>
      <c r="C66">
        <f t="shared" si="10"/>
        <v>0</v>
      </c>
      <c r="D66">
        <f t="shared" si="21"/>
        <v>0</v>
      </c>
      <c r="E66">
        <f t="shared" si="22"/>
        <v>0</v>
      </c>
      <c r="F66" t="str">
        <f t="shared" si="11"/>
        <v>-</v>
      </c>
      <c r="AL66" s="121"/>
    </row>
    <row r="67" spans="1:38" ht="12.75">
      <c r="A67">
        <v>36</v>
      </c>
      <c r="B67" s="211">
        <f ca="1" t="shared" si="20"/>
        <v>0</v>
      </c>
      <c r="C67">
        <f t="shared" si="10"/>
        <v>0</v>
      </c>
      <c r="D67">
        <f t="shared" si="21"/>
        <v>0</v>
      </c>
      <c r="E67">
        <f t="shared" si="22"/>
        <v>0</v>
      </c>
      <c r="F67" t="str">
        <f t="shared" si="11"/>
        <v>-</v>
      </c>
      <c r="AL67" s="121"/>
    </row>
    <row r="68" spans="1:38" ht="12.75">
      <c r="A68">
        <v>37</v>
      </c>
      <c r="B68" s="211">
        <f ca="1" t="shared" si="20"/>
        <v>0</v>
      </c>
      <c r="C68">
        <f t="shared" si="10"/>
        <v>0</v>
      </c>
      <c r="D68">
        <f t="shared" si="21"/>
        <v>0</v>
      </c>
      <c r="E68">
        <f t="shared" si="22"/>
        <v>0</v>
      </c>
      <c r="F68" t="str">
        <f t="shared" si="11"/>
        <v>-</v>
      </c>
      <c r="AL68" s="121"/>
    </row>
    <row r="69" spans="1:38" ht="12.75">
      <c r="A69">
        <v>38</v>
      </c>
      <c r="B69" s="211">
        <f ca="1" t="shared" si="20"/>
        <v>0</v>
      </c>
      <c r="C69">
        <f t="shared" si="10"/>
        <v>0</v>
      </c>
      <c r="D69">
        <f t="shared" si="21"/>
        <v>0</v>
      </c>
      <c r="E69">
        <f t="shared" si="22"/>
        <v>0</v>
      </c>
      <c r="F69" t="str">
        <f t="shared" si="11"/>
        <v>-</v>
      </c>
      <c r="AL69" s="121"/>
    </row>
    <row r="70" spans="1:38" ht="12.75">
      <c r="A70">
        <v>39</v>
      </c>
      <c r="B70" s="211">
        <f ca="1" t="shared" si="20"/>
        <v>0</v>
      </c>
      <c r="C70">
        <f t="shared" si="10"/>
        <v>0</v>
      </c>
      <c r="D70">
        <f t="shared" si="21"/>
        <v>0</v>
      </c>
      <c r="E70">
        <f t="shared" si="22"/>
        <v>0</v>
      </c>
      <c r="F70" t="str">
        <f t="shared" si="11"/>
        <v>-</v>
      </c>
      <c r="AL70" s="121"/>
    </row>
    <row r="71" spans="1:38" ht="12.75">
      <c r="A71">
        <v>40</v>
      </c>
      <c r="B71" s="211">
        <f ca="1" t="shared" si="20"/>
        <v>0</v>
      </c>
      <c r="C71">
        <f t="shared" si="10"/>
        <v>0</v>
      </c>
      <c r="D71">
        <f t="shared" si="21"/>
        <v>0</v>
      </c>
      <c r="E71">
        <f t="shared" si="22"/>
        <v>0</v>
      </c>
      <c r="F71" t="str">
        <f t="shared" si="11"/>
        <v>-</v>
      </c>
      <c r="AL71" s="121"/>
    </row>
    <row r="72" spans="1:38" ht="12.75">
      <c r="A72">
        <v>41</v>
      </c>
      <c r="B72" s="211">
        <f ca="1" t="shared" si="20"/>
        <v>0</v>
      </c>
      <c r="C72">
        <f t="shared" si="10"/>
        <v>0</v>
      </c>
      <c r="D72">
        <f t="shared" si="21"/>
        <v>0</v>
      </c>
      <c r="E72">
        <f t="shared" si="22"/>
        <v>0</v>
      </c>
      <c r="F72" t="str">
        <f t="shared" si="11"/>
        <v>-</v>
      </c>
      <c r="AL72" s="121"/>
    </row>
    <row r="73" spans="1:38" ht="12.75">
      <c r="A73">
        <v>42</v>
      </c>
      <c r="B73" s="211">
        <f ca="1" t="shared" si="20"/>
        <v>0</v>
      </c>
      <c r="C73">
        <f t="shared" si="10"/>
        <v>0</v>
      </c>
      <c r="D73">
        <f t="shared" si="21"/>
        <v>0</v>
      </c>
      <c r="E73">
        <f t="shared" si="22"/>
        <v>0</v>
      </c>
      <c r="F73" t="str">
        <f t="shared" si="11"/>
        <v>-</v>
      </c>
      <c r="AL73" s="121"/>
    </row>
    <row r="74" spans="1:38" ht="12.75">
      <c r="A74">
        <v>43</v>
      </c>
      <c r="B74" s="211">
        <f ca="1" t="shared" si="20"/>
        <v>0</v>
      </c>
      <c r="C74">
        <f t="shared" si="10"/>
        <v>0</v>
      </c>
      <c r="D74">
        <f t="shared" si="21"/>
        <v>0</v>
      </c>
      <c r="E74">
        <f t="shared" si="22"/>
        <v>0</v>
      </c>
      <c r="F74" t="str">
        <f t="shared" si="11"/>
        <v>-</v>
      </c>
      <c r="AL74" s="121"/>
    </row>
    <row r="75" spans="1:38" ht="12.75">
      <c r="A75">
        <v>44</v>
      </c>
      <c r="B75" s="211">
        <f ca="1" t="shared" si="20"/>
        <v>0</v>
      </c>
      <c r="C75">
        <f t="shared" si="10"/>
        <v>0</v>
      </c>
      <c r="D75">
        <f t="shared" si="21"/>
        <v>0</v>
      </c>
      <c r="E75">
        <f t="shared" si="22"/>
        <v>0</v>
      </c>
      <c r="F75" t="str">
        <f t="shared" si="11"/>
        <v>-</v>
      </c>
      <c r="AL75" s="121"/>
    </row>
    <row r="76" spans="1:38" ht="12.75">
      <c r="A76">
        <v>45</v>
      </c>
      <c r="B76" s="211">
        <f ca="1" t="shared" si="20"/>
        <v>0</v>
      </c>
      <c r="C76">
        <f t="shared" si="10"/>
        <v>0</v>
      </c>
      <c r="D76">
        <f t="shared" si="21"/>
        <v>0</v>
      </c>
      <c r="E76">
        <f t="shared" si="22"/>
        <v>0</v>
      </c>
      <c r="F76" t="str">
        <f t="shared" si="11"/>
        <v>-</v>
      </c>
      <c r="AL76" s="121"/>
    </row>
    <row r="77" spans="1:38" ht="12.75">
      <c r="A77">
        <v>46</v>
      </c>
      <c r="B77" s="211">
        <f ca="1" t="shared" si="20"/>
        <v>0</v>
      </c>
      <c r="C77">
        <f t="shared" si="10"/>
        <v>0</v>
      </c>
      <c r="D77">
        <f t="shared" si="21"/>
        <v>0</v>
      </c>
      <c r="E77">
        <f t="shared" si="22"/>
        <v>0</v>
      </c>
      <c r="F77" t="str">
        <f t="shared" si="11"/>
        <v>-</v>
      </c>
      <c r="AL77" s="121"/>
    </row>
    <row r="78" spans="1:38" ht="12.75">
      <c r="A78">
        <v>47</v>
      </c>
      <c r="B78" s="211">
        <f ca="1" t="shared" si="20"/>
        <v>0</v>
      </c>
      <c r="C78">
        <f t="shared" si="10"/>
        <v>0</v>
      </c>
      <c r="D78">
        <f t="shared" si="21"/>
        <v>0</v>
      </c>
      <c r="E78">
        <f t="shared" si="22"/>
        <v>0</v>
      </c>
      <c r="F78" t="str">
        <f t="shared" si="11"/>
        <v>-</v>
      </c>
      <c r="AL78" s="121"/>
    </row>
    <row r="79" spans="1:38" ht="12.75">
      <c r="A79">
        <v>48</v>
      </c>
      <c r="B79" s="211">
        <f ca="1" t="shared" si="20"/>
        <v>0</v>
      </c>
      <c r="C79">
        <f t="shared" si="10"/>
        <v>0</v>
      </c>
      <c r="D79">
        <f t="shared" si="21"/>
        <v>0</v>
      </c>
      <c r="E79">
        <f t="shared" si="22"/>
        <v>0</v>
      </c>
      <c r="F79" t="str">
        <f t="shared" si="11"/>
        <v>-</v>
      </c>
      <c r="AL79" s="121"/>
    </row>
    <row r="80" spans="1:38" ht="12.75">
      <c r="A80">
        <v>49</v>
      </c>
      <c r="B80" s="211">
        <f ca="1" t="shared" si="20"/>
        <v>0</v>
      </c>
      <c r="C80">
        <f t="shared" si="10"/>
        <v>0</v>
      </c>
      <c r="D80">
        <f t="shared" si="21"/>
        <v>0</v>
      </c>
      <c r="E80">
        <f t="shared" si="22"/>
        <v>0</v>
      </c>
      <c r="F80" t="str">
        <f t="shared" si="11"/>
        <v>-</v>
      </c>
      <c r="AL80" s="121"/>
    </row>
    <row r="81" spans="1:38" ht="12.75">
      <c r="A81">
        <v>50</v>
      </c>
      <c r="B81" s="211">
        <f ca="1" t="shared" si="20"/>
        <v>0</v>
      </c>
      <c r="C81">
        <f t="shared" si="10"/>
        <v>0</v>
      </c>
      <c r="D81">
        <f t="shared" si="21"/>
        <v>0</v>
      </c>
      <c r="E81">
        <f t="shared" si="22"/>
        <v>0</v>
      </c>
      <c r="F81" t="str">
        <f t="shared" si="11"/>
        <v>-</v>
      </c>
      <c r="AL81" s="121"/>
    </row>
    <row r="82" spans="1:38" ht="12.75">
      <c r="A82">
        <v>51</v>
      </c>
      <c r="B82" s="211">
        <f ca="1" t="shared" si="20"/>
        <v>0</v>
      </c>
      <c r="C82">
        <f t="shared" si="10"/>
        <v>0</v>
      </c>
      <c r="D82">
        <f t="shared" si="21"/>
        <v>0</v>
      </c>
      <c r="E82">
        <f t="shared" si="22"/>
        <v>0</v>
      </c>
      <c r="F82" t="str">
        <f t="shared" si="11"/>
        <v>-</v>
      </c>
      <c r="AL82" s="121"/>
    </row>
    <row r="83" spans="1:38" ht="12.75">
      <c r="A83">
        <v>52</v>
      </c>
      <c r="B83" s="211">
        <f ca="1" t="shared" si="20"/>
        <v>0</v>
      </c>
      <c r="C83">
        <f t="shared" si="10"/>
        <v>0</v>
      </c>
      <c r="D83">
        <f t="shared" si="21"/>
        <v>0</v>
      </c>
      <c r="E83">
        <f t="shared" si="22"/>
        <v>0</v>
      </c>
      <c r="F83" t="str">
        <f t="shared" si="11"/>
        <v>-</v>
      </c>
      <c r="AL83" s="121"/>
    </row>
    <row r="84" spans="1:38" ht="12.75">
      <c r="A84">
        <v>53</v>
      </c>
      <c r="B84" s="211">
        <f ca="1" t="shared" si="20"/>
        <v>0</v>
      </c>
      <c r="C84">
        <f t="shared" si="10"/>
        <v>0</v>
      </c>
      <c r="D84">
        <f t="shared" si="21"/>
        <v>0</v>
      </c>
      <c r="E84">
        <f t="shared" si="22"/>
        <v>0</v>
      </c>
      <c r="F84" t="str">
        <f t="shared" si="11"/>
        <v>-</v>
      </c>
      <c r="AL84" s="121"/>
    </row>
    <row r="85" spans="1:38" ht="12.75">
      <c r="A85">
        <v>54</v>
      </c>
      <c r="B85" s="211">
        <f ca="1" t="shared" si="20"/>
        <v>0</v>
      </c>
      <c r="C85">
        <f t="shared" si="10"/>
        <v>0</v>
      </c>
      <c r="D85">
        <f t="shared" si="21"/>
        <v>0</v>
      </c>
      <c r="E85">
        <f t="shared" si="22"/>
        <v>0</v>
      </c>
      <c r="F85" t="str">
        <f t="shared" si="11"/>
        <v>-</v>
      </c>
      <c r="AL85" s="121"/>
    </row>
    <row r="86" spans="1:38" ht="12.75">
      <c r="A86">
        <v>55</v>
      </c>
      <c r="B86" s="211">
        <f ca="1" t="shared" si="20"/>
        <v>0</v>
      </c>
      <c r="C86">
        <f t="shared" si="10"/>
        <v>0</v>
      </c>
      <c r="D86">
        <f t="shared" si="21"/>
        <v>0</v>
      </c>
      <c r="E86">
        <f t="shared" si="22"/>
        <v>0</v>
      </c>
      <c r="F86" t="str">
        <f t="shared" si="11"/>
        <v>-</v>
      </c>
      <c r="AL86" s="121"/>
    </row>
    <row r="87" spans="1:38" ht="12.75">
      <c r="A87">
        <v>56</v>
      </c>
      <c r="B87" s="211">
        <f ca="1" t="shared" si="20"/>
        <v>0</v>
      </c>
      <c r="C87">
        <f t="shared" si="10"/>
        <v>0</v>
      </c>
      <c r="D87">
        <f t="shared" si="21"/>
        <v>0</v>
      </c>
      <c r="E87">
        <f t="shared" si="22"/>
        <v>0</v>
      </c>
      <c r="F87" t="str">
        <f t="shared" si="11"/>
        <v>-</v>
      </c>
      <c r="AL87" s="121"/>
    </row>
    <row r="88" spans="1:38" ht="12.75">
      <c r="A88">
        <v>57</v>
      </c>
      <c r="B88" s="211">
        <f ca="1" t="shared" si="20"/>
        <v>0</v>
      </c>
      <c r="C88">
        <f t="shared" si="10"/>
        <v>0</v>
      </c>
      <c r="D88">
        <f t="shared" si="21"/>
        <v>0</v>
      </c>
      <c r="E88">
        <f t="shared" si="22"/>
        <v>0</v>
      </c>
      <c r="F88" t="str">
        <f t="shared" si="11"/>
        <v>-</v>
      </c>
      <c r="AL88" s="121"/>
    </row>
    <row r="89" spans="1:38" ht="12.75">
      <c r="A89">
        <v>58</v>
      </c>
      <c r="B89" s="211">
        <f ca="1" t="shared" si="20"/>
        <v>0</v>
      </c>
      <c r="C89">
        <f t="shared" si="10"/>
        <v>0</v>
      </c>
      <c r="D89">
        <f t="shared" si="21"/>
        <v>0</v>
      </c>
      <c r="E89">
        <f t="shared" si="22"/>
        <v>0</v>
      </c>
      <c r="F89" t="str">
        <f t="shared" si="11"/>
        <v>-</v>
      </c>
      <c r="AL89" s="121"/>
    </row>
    <row r="90" spans="1:38" ht="12.75">
      <c r="A90">
        <v>59</v>
      </c>
      <c r="B90" s="211">
        <f ca="1" t="shared" si="20"/>
        <v>0</v>
      </c>
      <c r="C90">
        <f t="shared" si="10"/>
        <v>0</v>
      </c>
      <c r="D90">
        <f t="shared" si="21"/>
        <v>0</v>
      </c>
      <c r="E90">
        <f t="shared" si="22"/>
        <v>0</v>
      </c>
      <c r="F90" t="str">
        <f t="shared" si="11"/>
        <v>-</v>
      </c>
      <c r="AL90" s="121"/>
    </row>
    <row r="91" spans="1:38" ht="12.75">
      <c r="A91">
        <v>60</v>
      </c>
      <c r="B91" s="211">
        <f ca="1" t="shared" si="20"/>
        <v>0</v>
      </c>
      <c r="C91">
        <f t="shared" si="10"/>
        <v>0</v>
      </c>
      <c r="D91">
        <f t="shared" si="21"/>
        <v>0</v>
      </c>
      <c r="E91">
        <f t="shared" si="22"/>
        <v>0</v>
      </c>
      <c r="F91" t="str">
        <f t="shared" si="11"/>
        <v>-</v>
      </c>
      <c r="AL91" s="121"/>
    </row>
    <row r="92" spans="1:38" ht="12.75">
      <c r="A92">
        <v>61</v>
      </c>
      <c r="B92" s="211">
        <f ca="1" t="shared" si="20"/>
        <v>0</v>
      </c>
      <c r="C92">
        <f t="shared" si="10"/>
        <v>0</v>
      </c>
      <c r="D92">
        <f t="shared" si="21"/>
        <v>0</v>
      </c>
      <c r="E92">
        <f t="shared" si="22"/>
        <v>0</v>
      </c>
      <c r="F92" t="str">
        <f t="shared" si="11"/>
        <v>-</v>
      </c>
      <c r="AL92" s="121"/>
    </row>
    <row r="93" spans="1:38" ht="12.75">
      <c r="A93">
        <v>62</v>
      </c>
      <c r="B93" s="211">
        <f ca="1" t="shared" si="20"/>
        <v>0</v>
      </c>
      <c r="C93">
        <f t="shared" si="10"/>
        <v>0</v>
      </c>
      <c r="D93">
        <f t="shared" si="21"/>
        <v>0</v>
      </c>
      <c r="E93">
        <f t="shared" si="22"/>
        <v>0</v>
      </c>
      <c r="F93" t="str">
        <f t="shared" si="11"/>
        <v>-</v>
      </c>
      <c r="AL93" s="121"/>
    </row>
    <row r="94" spans="1:38" ht="12.75">
      <c r="A94">
        <v>63</v>
      </c>
      <c r="B94" s="211">
        <f ca="1" t="shared" si="20"/>
        <v>0</v>
      </c>
      <c r="C94">
        <f t="shared" si="10"/>
        <v>0</v>
      </c>
      <c r="D94">
        <f t="shared" si="21"/>
        <v>0</v>
      </c>
      <c r="E94">
        <f t="shared" si="22"/>
        <v>0</v>
      </c>
      <c r="F94" t="str">
        <f t="shared" si="11"/>
        <v>-</v>
      </c>
      <c r="AL94" s="121"/>
    </row>
    <row r="95" spans="1:38" ht="12.75">
      <c r="A95">
        <v>64</v>
      </c>
      <c r="B95" s="211">
        <f ca="1" t="shared" si="20"/>
        <v>0</v>
      </c>
      <c r="C95">
        <f t="shared" si="10"/>
        <v>0</v>
      </c>
      <c r="D95">
        <f t="shared" si="21"/>
        <v>0</v>
      </c>
      <c r="E95">
        <f t="shared" si="22"/>
        <v>0</v>
      </c>
      <c r="F95" t="str">
        <f t="shared" si="11"/>
        <v>-</v>
      </c>
      <c r="AL95" s="121"/>
    </row>
    <row r="96" spans="1:38" ht="12.75">
      <c r="A96">
        <v>65</v>
      </c>
      <c r="B96" s="211">
        <f ca="1" t="shared" si="23" ref="B96:B131">INDIRECT(ADDRESS(ROW()-27,5,,,"Loggbok"))</f>
        <v>0</v>
      </c>
      <c r="C96">
        <f t="shared" si="10"/>
        <v>0</v>
      </c>
      <c r="D96">
        <f aca="true" t="shared" si="24" ref="D96:D131">IF(B96=0,IF(B95=0,D95,B95),B96)</f>
        <v>0</v>
      </c>
      <c r="E96">
        <f aca="true" t="shared" si="25" ref="E96:E131">VLOOKUP(A96,$C$32:$D$131,2)</f>
        <v>0</v>
      </c>
      <c r="F96" t="str">
        <f t="shared" si="11"/>
        <v>-</v>
      </c>
      <c r="AL96" s="121"/>
    </row>
    <row r="97" spans="1:38" ht="12.75">
      <c r="A97">
        <v>66</v>
      </c>
      <c r="B97" s="211">
        <f ca="1" t="shared" si="23"/>
        <v>0</v>
      </c>
      <c r="C97">
        <f aca="true" t="shared" si="26" ref="C97:C131">IF(B97&gt;0,IF(B97=D96,C96,C96+1),C96)</f>
        <v>0</v>
      </c>
      <c r="D97">
        <f t="shared" si="24"/>
        <v>0</v>
      </c>
      <c r="E97">
        <f t="shared" si="25"/>
        <v>0</v>
      </c>
      <c r="F97" t="str">
        <f aca="true" t="shared" si="27" ref="F97:F131">IF(A97&lt;=$F$29,E97,"-")</f>
        <v>-</v>
      </c>
      <c r="AL97" s="121"/>
    </row>
    <row r="98" spans="1:38" ht="12.75">
      <c r="A98">
        <v>67</v>
      </c>
      <c r="B98" s="211">
        <f ca="1" t="shared" si="23"/>
        <v>0</v>
      </c>
      <c r="C98">
        <f t="shared" si="26"/>
        <v>0</v>
      </c>
      <c r="D98">
        <f t="shared" si="24"/>
        <v>0</v>
      </c>
      <c r="E98">
        <f t="shared" si="25"/>
        <v>0</v>
      </c>
      <c r="F98" t="str">
        <f t="shared" si="27"/>
        <v>-</v>
      </c>
      <c r="AL98" s="121"/>
    </row>
    <row r="99" spans="1:38" ht="12.75">
      <c r="A99">
        <v>68</v>
      </c>
      <c r="B99" s="211">
        <f ca="1" t="shared" si="23"/>
        <v>0</v>
      </c>
      <c r="C99">
        <f t="shared" si="26"/>
        <v>0</v>
      </c>
      <c r="D99">
        <f t="shared" si="24"/>
        <v>0</v>
      </c>
      <c r="E99">
        <f t="shared" si="25"/>
        <v>0</v>
      </c>
      <c r="F99" t="str">
        <f t="shared" si="27"/>
        <v>-</v>
      </c>
      <c r="AL99" s="121"/>
    </row>
    <row r="100" spans="1:38" ht="12.75">
      <c r="A100">
        <v>69</v>
      </c>
      <c r="B100" s="211">
        <f ca="1" t="shared" si="23"/>
        <v>0</v>
      </c>
      <c r="C100">
        <f t="shared" si="26"/>
        <v>0</v>
      </c>
      <c r="D100">
        <f t="shared" si="24"/>
        <v>0</v>
      </c>
      <c r="E100">
        <f t="shared" si="25"/>
        <v>0</v>
      </c>
      <c r="F100" t="str">
        <f t="shared" si="27"/>
        <v>-</v>
      </c>
      <c r="AL100" s="121"/>
    </row>
    <row r="101" spans="1:38" ht="12.75">
      <c r="A101">
        <v>70</v>
      </c>
      <c r="B101" s="211">
        <f ca="1" t="shared" si="23"/>
        <v>0</v>
      </c>
      <c r="C101">
        <f t="shared" si="26"/>
        <v>0</v>
      </c>
      <c r="D101">
        <f t="shared" si="24"/>
        <v>0</v>
      </c>
      <c r="E101">
        <f t="shared" si="25"/>
        <v>0</v>
      </c>
      <c r="F101" t="str">
        <f t="shared" si="27"/>
        <v>-</v>
      </c>
      <c r="AL101" s="121"/>
    </row>
    <row r="102" spans="1:38" ht="12.75">
      <c r="A102">
        <v>71</v>
      </c>
      <c r="B102" s="211">
        <f ca="1" t="shared" si="23"/>
        <v>0</v>
      </c>
      <c r="C102">
        <f t="shared" si="26"/>
        <v>0</v>
      </c>
      <c r="D102">
        <f t="shared" si="24"/>
        <v>0</v>
      </c>
      <c r="E102">
        <f t="shared" si="25"/>
        <v>0</v>
      </c>
      <c r="F102" t="str">
        <f t="shared" si="27"/>
        <v>-</v>
      </c>
      <c r="AL102" s="121"/>
    </row>
    <row r="103" spans="1:38" ht="12.75">
      <c r="A103">
        <v>72</v>
      </c>
      <c r="B103" s="211">
        <f ca="1" t="shared" si="23"/>
        <v>0</v>
      </c>
      <c r="C103">
        <f t="shared" si="26"/>
        <v>0</v>
      </c>
      <c r="D103">
        <f t="shared" si="24"/>
        <v>0</v>
      </c>
      <c r="E103">
        <f t="shared" si="25"/>
        <v>0</v>
      </c>
      <c r="F103" t="str">
        <f t="shared" si="27"/>
        <v>-</v>
      </c>
      <c r="AL103" s="121"/>
    </row>
    <row r="104" spans="1:38" ht="12.75">
      <c r="A104">
        <v>73</v>
      </c>
      <c r="B104" s="211">
        <f ca="1" t="shared" si="23"/>
        <v>0</v>
      </c>
      <c r="C104">
        <f t="shared" si="26"/>
        <v>0</v>
      </c>
      <c r="D104">
        <f t="shared" si="24"/>
        <v>0</v>
      </c>
      <c r="E104">
        <f t="shared" si="25"/>
        <v>0</v>
      </c>
      <c r="F104" t="str">
        <f t="shared" si="27"/>
        <v>-</v>
      </c>
      <c r="AL104" s="121"/>
    </row>
    <row r="105" spans="1:38" ht="12.75">
      <c r="A105">
        <v>74</v>
      </c>
      <c r="B105" s="211">
        <f ca="1" t="shared" si="23"/>
        <v>0</v>
      </c>
      <c r="C105">
        <f t="shared" si="26"/>
        <v>0</v>
      </c>
      <c r="D105">
        <f t="shared" si="24"/>
        <v>0</v>
      </c>
      <c r="E105">
        <f t="shared" si="25"/>
        <v>0</v>
      </c>
      <c r="F105" t="str">
        <f t="shared" si="27"/>
        <v>-</v>
      </c>
      <c r="AL105" s="121"/>
    </row>
    <row r="106" spans="1:38" ht="12.75">
      <c r="A106">
        <v>75</v>
      </c>
      <c r="B106" s="211">
        <f ca="1" t="shared" si="23"/>
        <v>0</v>
      </c>
      <c r="C106">
        <f t="shared" si="26"/>
        <v>0</v>
      </c>
      <c r="D106">
        <f t="shared" si="24"/>
        <v>0</v>
      </c>
      <c r="E106">
        <f t="shared" si="25"/>
        <v>0</v>
      </c>
      <c r="F106" t="str">
        <f t="shared" si="27"/>
        <v>-</v>
      </c>
      <c r="AL106" s="121"/>
    </row>
    <row r="107" spans="1:38" ht="12.75">
      <c r="A107">
        <v>76</v>
      </c>
      <c r="B107" s="211">
        <f ca="1" t="shared" si="23"/>
        <v>0</v>
      </c>
      <c r="C107">
        <f t="shared" si="26"/>
        <v>0</v>
      </c>
      <c r="D107">
        <f t="shared" si="24"/>
        <v>0</v>
      </c>
      <c r="E107">
        <f t="shared" si="25"/>
        <v>0</v>
      </c>
      <c r="F107" t="str">
        <f t="shared" si="27"/>
        <v>-</v>
      </c>
      <c r="AL107" s="121"/>
    </row>
    <row r="108" spans="1:38" ht="12.75">
      <c r="A108">
        <v>77</v>
      </c>
      <c r="B108" s="211">
        <f ca="1" t="shared" si="23"/>
        <v>0</v>
      </c>
      <c r="C108">
        <f t="shared" si="26"/>
        <v>0</v>
      </c>
      <c r="D108">
        <f t="shared" si="24"/>
        <v>0</v>
      </c>
      <c r="E108">
        <f t="shared" si="25"/>
        <v>0</v>
      </c>
      <c r="F108" t="str">
        <f t="shared" si="27"/>
        <v>-</v>
      </c>
      <c r="AL108" s="121"/>
    </row>
    <row r="109" spans="1:38" ht="12.75">
      <c r="A109">
        <v>78</v>
      </c>
      <c r="B109" s="211">
        <f ca="1" t="shared" si="23"/>
        <v>0</v>
      </c>
      <c r="C109">
        <f t="shared" si="26"/>
        <v>0</v>
      </c>
      <c r="D109">
        <f t="shared" si="24"/>
        <v>0</v>
      </c>
      <c r="E109">
        <f t="shared" si="25"/>
        <v>0</v>
      </c>
      <c r="F109" t="str">
        <f t="shared" si="27"/>
        <v>-</v>
      </c>
      <c r="AL109" s="121"/>
    </row>
    <row r="110" spans="1:38" ht="12.75">
      <c r="A110">
        <v>79</v>
      </c>
      <c r="B110" s="211">
        <f ca="1" t="shared" si="23"/>
        <v>0</v>
      </c>
      <c r="C110">
        <f t="shared" si="26"/>
        <v>0</v>
      </c>
      <c r="D110">
        <f t="shared" si="24"/>
        <v>0</v>
      </c>
      <c r="E110">
        <f t="shared" si="25"/>
        <v>0</v>
      </c>
      <c r="F110" t="str">
        <f t="shared" si="27"/>
        <v>-</v>
      </c>
      <c r="AL110" s="121"/>
    </row>
    <row r="111" spans="1:38" ht="12.75">
      <c r="A111">
        <v>80</v>
      </c>
      <c r="B111" s="211">
        <f ca="1" t="shared" si="23"/>
        <v>0</v>
      </c>
      <c r="C111">
        <f t="shared" si="26"/>
        <v>0</v>
      </c>
      <c r="D111">
        <f t="shared" si="24"/>
        <v>0</v>
      </c>
      <c r="E111">
        <f t="shared" si="25"/>
        <v>0</v>
      </c>
      <c r="F111" t="str">
        <f t="shared" si="27"/>
        <v>-</v>
      </c>
      <c r="AL111" s="121"/>
    </row>
    <row r="112" spans="1:38" ht="12.75">
      <c r="A112">
        <v>81</v>
      </c>
      <c r="B112" s="211">
        <f ca="1" t="shared" si="23"/>
        <v>0</v>
      </c>
      <c r="C112">
        <f t="shared" si="26"/>
        <v>0</v>
      </c>
      <c r="D112">
        <f t="shared" si="24"/>
        <v>0</v>
      </c>
      <c r="E112">
        <f t="shared" si="25"/>
        <v>0</v>
      </c>
      <c r="F112" t="str">
        <f t="shared" si="27"/>
        <v>-</v>
      </c>
      <c r="AL112" s="121"/>
    </row>
    <row r="113" spans="1:38" ht="12.75">
      <c r="A113">
        <v>82</v>
      </c>
      <c r="B113" s="211">
        <f ca="1" t="shared" si="23"/>
        <v>0</v>
      </c>
      <c r="C113">
        <f t="shared" si="26"/>
        <v>0</v>
      </c>
      <c r="D113">
        <f t="shared" si="24"/>
        <v>0</v>
      </c>
      <c r="E113">
        <f t="shared" si="25"/>
        <v>0</v>
      </c>
      <c r="F113" t="str">
        <f t="shared" si="27"/>
        <v>-</v>
      </c>
      <c r="AL113" s="121"/>
    </row>
    <row r="114" spans="1:38" ht="12.75">
      <c r="A114">
        <v>83</v>
      </c>
      <c r="B114" s="211">
        <f ca="1" t="shared" si="23"/>
        <v>0</v>
      </c>
      <c r="C114">
        <f t="shared" si="26"/>
        <v>0</v>
      </c>
      <c r="D114">
        <f t="shared" si="24"/>
        <v>0</v>
      </c>
      <c r="E114">
        <f t="shared" si="25"/>
        <v>0</v>
      </c>
      <c r="F114" t="str">
        <f t="shared" si="27"/>
        <v>-</v>
      </c>
      <c r="AL114" s="121"/>
    </row>
    <row r="115" spans="1:38" ht="12.75">
      <c r="A115">
        <v>84</v>
      </c>
      <c r="B115" s="211">
        <f ca="1" t="shared" si="23"/>
        <v>0</v>
      </c>
      <c r="C115">
        <f t="shared" si="26"/>
        <v>0</v>
      </c>
      <c r="D115">
        <f t="shared" si="24"/>
        <v>0</v>
      </c>
      <c r="E115">
        <f t="shared" si="25"/>
        <v>0</v>
      </c>
      <c r="F115" t="str">
        <f t="shared" si="27"/>
        <v>-</v>
      </c>
      <c r="AL115" s="121"/>
    </row>
    <row r="116" spans="1:38" ht="12.75">
      <c r="A116">
        <v>85</v>
      </c>
      <c r="B116" s="211">
        <f ca="1" t="shared" si="23"/>
        <v>0</v>
      </c>
      <c r="C116">
        <f t="shared" si="26"/>
        <v>0</v>
      </c>
      <c r="D116">
        <f t="shared" si="24"/>
        <v>0</v>
      </c>
      <c r="E116">
        <f t="shared" si="25"/>
        <v>0</v>
      </c>
      <c r="F116" t="str">
        <f t="shared" si="27"/>
        <v>-</v>
      </c>
      <c r="AL116" s="121"/>
    </row>
    <row r="117" spans="1:38" ht="12.75">
      <c r="A117">
        <v>86</v>
      </c>
      <c r="B117" s="211">
        <f ca="1" t="shared" si="23"/>
        <v>0</v>
      </c>
      <c r="C117">
        <f t="shared" si="26"/>
        <v>0</v>
      </c>
      <c r="D117">
        <f t="shared" si="24"/>
        <v>0</v>
      </c>
      <c r="E117">
        <f t="shared" si="25"/>
        <v>0</v>
      </c>
      <c r="F117" t="str">
        <f t="shared" si="27"/>
        <v>-</v>
      </c>
      <c r="AL117" s="121"/>
    </row>
    <row r="118" spans="1:38" ht="12.75">
      <c r="A118">
        <v>87</v>
      </c>
      <c r="B118" s="211">
        <f ca="1" t="shared" si="23"/>
        <v>0</v>
      </c>
      <c r="C118">
        <f t="shared" si="26"/>
        <v>0</v>
      </c>
      <c r="D118">
        <f t="shared" si="24"/>
        <v>0</v>
      </c>
      <c r="E118">
        <f t="shared" si="25"/>
        <v>0</v>
      </c>
      <c r="F118" t="str">
        <f t="shared" si="27"/>
        <v>-</v>
      </c>
      <c r="AL118" s="121"/>
    </row>
    <row r="119" spans="1:38" ht="12.75">
      <c r="A119">
        <v>88</v>
      </c>
      <c r="B119" s="211">
        <f ca="1" t="shared" si="23"/>
        <v>0</v>
      </c>
      <c r="C119">
        <f t="shared" si="26"/>
        <v>0</v>
      </c>
      <c r="D119">
        <f t="shared" si="24"/>
        <v>0</v>
      </c>
      <c r="E119">
        <f t="shared" si="25"/>
        <v>0</v>
      </c>
      <c r="F119" t="str">
        <f t="shared" si="27"/>
        <v>-</v>
      </c>
      <c r="AL119" s="121"/>
    </row>
    <row r="120" spans="1:38" ht="12.75">
      <c r="A120">
        <v>89</v>
      </c>
      <c r="B120" s="211">
        <f ca="1" t="shared" si="23"/>
        <v>0</v>
      </c>
      <c r="C120">
        <f t="shared" si="26"/>
        <v>0</v>
      </c>
      <c r="D120">
        <f t="shared" si="24"/>
        <v>0</v>
      </c>
      <c r="E120">
        <f t="shared" si="25"/>
        <v>0</v>
      </c>
      <c r="F120" t="str">
        <f t="shared" si="27"/>
        <v>-</v>
      </c>
      <c r="AL120" s="121"/>
    </row>
    <row r="121" spans="1:38" ht="12.75">
      <c r="A121">
        <v>90</v>
      </c>
      <c r="B121" s="211">
        <f ca="1" t="shared" si="23"/>
        <v>0</v>
      </c>
      <c r="C121">
        <f t="shared" si="26"/>
        <v>0</v>
      </c>
      <c r="D121">
        <f t="shared" si="24"/>
        <v>0</v>
      </c>
      <c r="E121">
        <f t="shared" si="25"/>
        <v>0</v>
      </c>
      <c r="F121" t="str">
        <f t="shared" si="27"/>
        <v>-</v>
      </c>
      <c r="AL121" s="121"/>
    </row>
    <row r="122" spans="1:38" ht="12.75">
      <c r="A122">
        <v>91</v>
      </c>
      <c r="B122" s="211">
        <f ca="1" t="shared" si="23"/>
        <v>0</v>
      </c>
      <c r="C122">
        <f t="shared" si="26"/>
        <v>0</v>
      </c>
      <c r="D122">
        <f t="shared" si="24"/>
        <v>0</v>
      </c>
      <c r="E122">
        <f t="shared" si="25"/>
        <v>0</v>
      </c>
      <c r="F122" t="str">
        <f t="shared" si="27"/>
        <v>-</v>
      </c>
      <c r="AL122" s="121"/>
    </row>
    <row r="123" spans="1:38" ht="12.75">
      <c r="A123">
        <v>92</v>
      </c>
      <c r="B123" s="211">
        <f ca="1" t="shared" si="23"/>
        <v>0</v>
      </c>
      <c r="C123">
        <f t="shared" si="26"/>
        <v>0</v>
      </c>
      <c r="D123">
        <f t="shared" si="24"/>
        <v>0</v>
      </c>
      <c r="E123">
        <f t="shared" si="25"/>
        <v>0</v>
      </c>
      <c r="F123" t="str">
        <f t="shared" si="27"/>
        <v>-</v>
      </c>
      <c r="AL123" s="121"/>
    </row>
    <row r="124" spans="1:38" ht="12.75">
      <c r="A124">
        <v>93</v>
      </c>
      <c r="B124" s="211">
        <f ca="1" t="shared" si="23"/>
        <v>0</v>
      </c>
      <c r="C124">
        <f t="shared" si="26"/>
        <v>0</v>
      </c>
      <c r="D124">
        <f t="shared" si="24"/>
        <v>0</v>
      </c>
      <c r="E124">
        <f t="shared" si="25"/>
        <v>0</v>
      </c>
      <c r="F124" t="str">
        <f t="shared" si="27"/>
        <v>-</v>
      </c>
      <c r="AL124" s="121"/>
    </row>
    <row r="125" spans="1:38" ht="12.75">
      <c r="A125">
        <v>94</v>
      </c>
      <c r="B125" s="211">
        <f ca="1" t="shared" si="23"/>
        <v>0</v>
      </c>
      <c r="C125">
        <f t="shared" si="26"/>
        <v>0</v>
      </c>
      <c r="D125">
        <f t="shared" si="24"/>
        <v>0</v>
      </c>
      <c r="E125">
        <f t="shared" si="25"/>
        <v>0</v>
      </c>
      <c r="F125" t="str">
        <f t="shared" si="27"/>
        <v>-</v>
      </c>
      <c r="AL125" s="121"/>
    </row>
    <row r="126" spans="1:38" ht="12.75">
      <c r="A126">
        <v>95</v>
      </c>
      <c r="B126" s="211">
        <f ca="1" t="shared" si="23"/>
        <v>0</v>
      </c>
      <c r="C126">
        <f t="shared" si="26"/>
        <v>0</v>
      </c>
      <c r="D126">
        <f t="shared" si="24"/>
        <v>0</v>
      </c>
      <c r="E126">
        <f t="shared" si="25"/>
        <v>0</v>
      </c>
      <c r="F126" t="str">
        <f t="shared" si="27"/>
        <v>-</v>
      </c>
      <c r="AL126" s="121"/>
    </row>
    <row r="127" spans="1:38" ht="12.75">
      <c r="A127">
        <v>96</v>
      </c>
      <c r="B127" s="211">
        <f ca="1" t="shared" si="23"/>
        <v>0</v>
      </c>
      <c r="C127">
        <f t="shared" si="26"/>
        <v>0</v>
      </c>
      <c r="D127">
        <f t="shared" si="24"/>
        <v>0</v>
      </c>
      <c r="E127">
        <f t="shared" si="25"/>
        <v>0</v>
      </c>
      <c r="F127" t="str">
        <f t="shared" si="27"/>
        <v>-</v>
      </c>
      <c r="AL127" s="121"/>
    </row>
    <row r="128" spans="1:38" ht="12.75">
      <c r="A128">
        <v>97</v>
      </c>
      <c r="B128" s="211">
        <f ca="1" t="shared" si="23"/>
        <v>0</v>
      </c>
      <c r="C128">
        <f t="shared" si="26"/>
        <v>0</v>
      </c>
      <c r="D128">
        <f t="shared" si="24"/>
        <v>0</v>
      </c>
      <c r="E128">
        <f t="shared" si="25"/>
        <v>0</v>
      </c>
      <c r="F128" t="str">
        <f t="shared" si="27"/>
        <v>-</v>
      </c>
      <c r="AL128" s="121"/>
    </row>
    <row r="129" spans="1:38" ht="12.75">
      <c r="A129">
        <v>98</v>
      </c>
      <c r="B129" s="211">
        <f ca="1" t="shared" si="23"/>
        <v>0</v>
      </c>
      <c r="C129">
        <f t="shared" si="26"/>
        <v>0</v>
      </c>
      <c r="D129">
        <f t="shared" si="24"/>
        <v>0</v>
      </c>
      <c r="E129">
        <f t="shared" si="25"/>
        <v>0</v>
      </c>
      <c r="F129" t="str">
        <f t="shared" si="27"/>
        <v>-</v>
      </c>
      <c r="AL129" s="121"/>
    </row>
    <row r="130" spans="1:38" ht="12.75">
      <c r="A130">
        <v>99</v>
      </c>
      <c r="B130" s="211">
        <f ca="1" t="shared" si="23"/>
        <v>0</v>
      </c>
      <c r="C130">
        <f t="shared" si="26"/>
        <v>0</v>
      </c>
      <c r="D130">
        <f t="shared" si="24"/>
        <v>0</v>
      </c>
      <c r="E130">
        <f t="shared" si="25"/>
        <v>0</v>
      </c>
      <c r="F130" t="str">
        <f t="shared" si="27"/>
        <v>-</v>
      </c>
      <c r="AL130" s="121"/>
    </row>
    <row r="131" spans="1:38" ht="12.75">
      <c r="A131">
        <v>100</v>
      </c>
      <c r="B131" s="211">
        <f ca="1" t="shared" si="23"/>
        <v>0</v>
      </c>
      <c r="C131">
        <f t="shared" si="26"/>
        <v>0</v>
      </c>
      <c r="D131">
        <f t="shared" si="24"/>
        <v>0</v>
      </c>
      <c r="E131">
        <f t="shared" si="25"/>
        <v>0</v>
      </c>
      <c r="F131" t="str">
        <f t="shared" si="27"/>
        <v>-</v>
      </c>
      <c r="AL131" s="121"/>
    </row>
    <row r="132" spans="38:39" s="143" customFormat="1" ht="13.5" thickBot="1">
      <c r="AL132" s="144"/>
      <c r="AM132" s="147"/>
    </row>
    <row r="133" ht="13.5" thickTop="1"/>
    <row r="134" ht="12.75"/>
    <row r="135" ht="12.75"/>
  </sheetData>
  <sheetProtection password="C870" sheet="1" objects="1" scenarios="1"/>
  <mergeCells count="4">
    <mergeCell ref="K18:M18"/>
    <mergeCell ref="K21:M21"/>
    <mergeCell ref="K23:M23"/>
    <mergeCell ref="K30:Z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Blad4"/>
  <dimension ref="A1:Q116"/>
  <sheetViews>
    <sheetView workbookViewId="0" topLeftCell="A1">
      <selection activeCell="J14" sqref="J14"/>
    </sheetView>
  </sheetViews>
  <sheetFormatPr defaultColWidth="9.140625" defaultRowHeight="12.75" zeroHeight="1"/>
  <cols>
    <col min="1" max="1" width="6.421875" style="0" customWidth="1"/>
    <col min="2" max="10" width="10.57421875" style="0" customWidth="1"/>
    <col min="11" max="11" width="2.00390625" style="0" customWidth="1"/>
    <col min="12" max="12" width="9.140625" style="199" hidden="1" customWidth="1"/>
    <col min="13" max="13" width="9.7109375" style="199" hidden="1" customWidth="1"/>
    <col min="14" max="14" width="9.140625" style="200" hidden="1" customWidth="1"/>
    <col min="15" max="15" width="10.421875" style="0" hidden="1" customWidth="1"/>
    <col min="16" max="16" width="9.140625" style="0" hidden="1" customWidth="1"/>
    <col min="17" max="17" width="2.00390625" style="0" customWidth="1"/>
    <col min="18" max="27" width="0" style="0" hidden="1" customWidth="1"/>
    <col min="28" max="16384" width="9.140625" style="0" hidden="1" customWidth="1"/>
  </cols>
  <sheetData>
    <row r="1" spans="1:17" ht="12.75">
      <c r="A1" s="115"/>
      <c r="B1" s="158" t="s">
        <v>3</v>
      </c>
      <c r="C1" s="296" t="str">
        <f>Uppgifter!F12&amp;" "&amp;Uppgifter!F13</f>
        <v> </v>
      </c>
      <c r="D1" s="296"/>
      <c r="E1" s="296"/>
      <c r="F1" s="158" t="s">
        <v>4</v>
      </c>
      <c r="G1" s="297">
        <f>Uppgifter!O8</f>
        <v>40338</v>
      </c>
      <c r="H1" s="297"/>
      <c r="I1" s="158" t="s">
        <v>125</v>
      </c>
      <c r="J1" s="159">
        <f>Uppgifter!O20</f>
        <v>0</v>
      </c>
      <c r="K1" s="159"/>
      <c r="Q1" s="159"/>
    </row>
    <row r="2" spans="1:17" ht="24.75" customHeight="1">
      <c r="A2" s="299" t="s">
        <v>126</v>
      </c>
      <c r="B2" s="299"/>
      <c r="C2" s="299"/>
      <c r="D2" s="299"/>
      <c r="E2" s="299"/>
      <c r="F2" s="299"/>
      <c r="G2" s="299"/>
      <c r="H2" s="299"/>
      <c r="I2" s="16" t="str">
        <f>F!C1</f>
        <v>(ver. 2014)</v>
      </c>
      <c r="J2" s="234"/>
      <c r="K2" s="115"/>
      <c r="Q2" s="115"/>
    </row>
    <row r="3" spans="1:17" ht="18.75" customHeight="1">
      <c r="A3" s="20"/>
      <c r="B3" s="298" t="s">
        <v>0</v>
      </c>
      <c r="C3" s="298"/>
      <c r="D3" s="20" t="s">
        <v>128</v>
      </c>
      <c r="E3" s="298" t="s">
        <v>127</v>
      </c>
      <c r="F3" s="298"/>
      <c r="G3" s="20"/>
      <c r="H3" s="298" t="s">
        <v>11</v>
      </c>
      <c r="I3" s="298"/>
      <c r="J3" s="20" t="s">
        <v>128</v>
      </c>
      <c r="K3" s="160"/>
      <c r="Q3" s="160"/>
    </row>
    <row r="4" spans="1:17" ht="12.75">
      <c r="A4" s="115"/>
      <c r="B4" s="161" t="s">
        <v>129</v>
      </c>
      <c r="C4" s="162" t="str">
        <f>C13</f>
        <v>-</v>
      </c>
      <c r="D4" s="169">
        <f>Uppgifter!O22</f>
        <v>0</v>
      </c>
      <c r="E4" s="161" t="s">
        <v>130</v>
      </c>
      <c r="F4" s="163">
        <f>F!F21</f>
        <v>24</v>
      </c>
      <c r="G4" s="229"/>
      <c r="H4" s="161" t="s">
        <v>131</v>
      </c>
      <c r="I4" s="162">
        <f>IF(L10,SUM(H13:H112),SUM(G13:G112))</f>
        <v>0</v>
      </c>
      <c r="J4" s="169">
        <f>Uppgifter!R39</f>
        <v>0</v>
      </c>
      <c r="K4" s="115"/>
      <c r="Q4" s="115"/>
    </row>
    <row r="5" spans="1:17" ht="13.5" thickBot="1">
      <c r="A5" s="115"/>
      <c r="B5" s="164" t="s">
        <v>132</v>
      </c>
      <c r="C5" s="165">
        <f ca="1">INDIRECT(ADDRESS(12+C8,3))</f>
        <v>0</v>
      </c>
      <c r="D5" s="115"/>
      <c r="E5" s="164" t="s">
        <v>133</v>
      </c>
      <c r="F5" s="166">
        <f>IF(ISERROR(F!K18),0,F!K18)</f>
        <v>0</v>
      </c>
      <c r="G5" s="115" t="str">
        <f>IF(F5&lt;O5,"(kort tid)","")</f>
        <v>(kort tid)</v>
      </c>
      <c r="H5" s="161" t="s">
        <v>134</v>
      </c>
      <c r="I5" s="162">
        <f>IF(F6&gt;0,(I4/F4)*2*F6,0)</f>
        <v>0</v>
      </c>
      <c r="J5" s="169" t="str">
        <f>Uppgifter!L42</f>
        <v>-</v>
      </c>
      <c r="K5" s="115"/>
      <c r="O5">
        <f>VLOOKUP(F4,O13:P18,2,TRUE)</f>
        <v>21</v>
      </c>
      <c r="Q5" s="115"/>
    </row>
    <row r="6" spans="1:17" ht="14.25" thickBot="1" thickTop="1">
      <c r="A6" s="115"/>
      <c r="B6" s="115" t="s">
        <v>135</v>
      </c>
      <c r="C6" s="159" t="str">
        <f>IF(C4&gt;0,IF(C8&gt;1,IF(C4=C5,"Lika","EjLika"),"EjMål"),"EjDef")</f>
        <v>EjMål</v>
      </c>
      <c r="D6" s="115"/>
      <c r="E6" s="115" t="s">
        <v>120</v>
      </c>
      <c r="F6" s="167">
        <f>IF(F5-F4&gt;0,F5-F4,0)</f>
        <v>0</v>
      </c>
      <c r="G6" s="115"/>
      <c r="H6" s="164" t="s">
        <v>136</v>
      </c>
      <c r="I6" s="168"/>
      <c r="J6" s="115"/>
      <c r="K6" s="115"/>
      <c r="Q6" s="115"/>
    </row>
    <row r="7" spans="1:17" ht="15.75" customHeight="1" thickTop="1">
      <c r="A7" s="115"/>
      <c r="B7" s="115"/>
      <c r="C7" s="115"/>
      <c r="D7" s="115"/>
      <c r="E7" s="214" t="s">
        <v>137</v>
      </c>
      <c r="F7" s="215">
        <f>F6*60</f>
        <v>0</v>
      </c>
      <c r="G7" s="115"/>
      <c r="H7" s="115" t="s">
        <v>138</v>
      </c>
      <c r="I7" s="159">
        <f>I4-I5-I6</f>
        <v>0</v>
      </c>
      <c r="J7" s="169">
        <f>Uppgifter!R40</f>
        <v>0</v>
      </c>
      <c r="K7" s="115"/>
      <c r="Q7" s="115"/>
    </row>
    <row r="8" spans="1:17" ht="14.25" customHeight="1">
      <c r="A8" s="115"/>
      <c r="B8" s="170" t="s">
        <v>139</v>
      </c>
      <c r="C8" s="171">
        <f>F!F29</f>
        <v>0</v>
      </c>
      <c r="D8" s="115"/>
      <c r="E8" s="170" t="s">
        <v>173</v>
      </c>
      <c r="F8" s="171">
        <f>Uppgifter!L33</f>
        <v>1.01</v>
      </c>
      <c r="G8" s="115"/>
      <c r="H8" s="115" t="s">
        <v>140</v>
      </c>
      <c r="I8" s="169">
        <f>I7/F8</f>
        <v>0</v>
      </c>
      <c r="J8" s="169">
        <f>Uppgifter!R42</f>
        <v>0</v>
      </c>
      <c r="K8" s="115"/>
      <c r="Q8" s="115"/>
    </row>
    <row r="9" spans="1:17" ht="14.25" customHeight="1">
      <c r="A9" s="115"/>
      <c r="B9" s="29"/>
      <c r="C9" s="172"/>
      <c r="D9" s="115"/>
      <c r="E9" s="29" t="s">
        <v>196</v>
      </c>
      <c r="F9" s="23" t="str">
        <f>F!C21&amp;":"&amp;F!C22</f>
        <v>0:0</v>
      </c>
      <c r="G9" s="115"/>
      <c r="H9" s="115"/>
      <c r="I9" s="169"/>
      <c r="J9" s="115"/>
      <c r="K9" s="115"/>
      <c r="L9" s="217" t="s">
        <v>195</v>
      </c>
      <c r="Q9" s="115"/>
    </row>
    <row r="10" spans="1:17" ht="12.75">
      <c r="A10" s="115"/>
      <c r="B10" s="115"/>
      <c r="C10" s="115"/>
      <c r="D10" s="115"/>
      <c r="E10" s="115"/>
      <c r="F10" s="115"/>
      <c r="G10" s="115"/>
      <c r="H10" s="115"/>
      <c r="I10" s="295"/>
      <c r="J10" s="295"/>
      <c r="K10" s="115"/>
      <c r="L10" s="216" t="b">
        <v>1</v>
      </c>
      <c r="Q10" s="115"/>
    </row>
    <row r="11" spans="1:17" ht="18" customHeight="1">
      <c r="A11" s="115"/>
      <c r="B11" s="16" t="s">
        <v>2</v>
      </c>
      <c r="C11" s="16" t="s">
        <v>9</v>
      </c>
      <c r="D11" s="16" t="s">
        <v>141</v>
      </c>
      <c r="E11" s="16" t="s">
        <v>11</v>
      </c>
      <c r="F11" s="16" t="s">
        <v>142</v>
      </c>
      <c r="G11" s="16" t="s">
        <v>191</v>
      </c>
      <c r="H11" s="16" t="s">
        <v>192</v>
      </c>
      <c r="I11" s="293"/>
      <c r="J11" s="294"/>
      <c r="K11" s="115"/>
      <c r="L11" s="202" t="s">
        <v>172</v>
      </c>
      <c r="M11" s="203" t="s">
        <v>170</v>
      </c>
      <c r="N11" s="204" t="s">
        <v>171</v>
      </c>
      <c r="O11" s="228" t="s">
        <v>209</v>
      </c>
      <c r="P11" s="228" t="s">
        <v>210</v>
      </c>
      <c r="Q11" s="115"/>
    </row>
    <row r="12" spans="1:17" ht="7.5" customHeight="1">
      <c r="A12" s="115"/>
      <c r="B12" s="115"/>
      <c r="C12" s="115"/>
      <c r="D12" s="115"/>
      <c r="E12" s="115"/>
      <c r="F12" s="115"/>
      <c r="G12" s="115"/>
      <c r="H12" s="115"/>
      <c r="I12" s="115"/>
      <c r="J12" s="212"/>
      <c r="K12" s="115"/>
      <c r="Q12" s="115"/>
    </row>
    <row r="13" spans="1:17" ht="7.5" customHeight="1">
      <c r="A13" s="173" t="str">
        <f>IF($C$8&lt;2,"S=M","Start")</f>
        <v>S=M</v>
      </c>
      <c r="B13" s="174">
        <f aca="true" t="shared" si="0" ref="B13:B76">ROW()-12</f>
        <v>1</v>
      </c>
      <c r="C13" s="174" t="str">
        <f>F!F32</f>
        <v>-</v>
      </c>
      <c r="D13" s="191">
        <f aca="true" t="shared" si="1" ref="D13:D20">IF(ISNUMBER(L13),L13,0)</f>
        <v>0</v>
      </c>
      <c r="E13" s="175"/>
      <c r="F13" s="174"/>
      <c r="G13" s="175"/>
      <c r="H13" s="175"/>
      <c r="I13" s="115"/>
      <c r="J13" s="115"/>
      <c r="K13" s="115"/>
      <c r="L13" s="191" t="str">
        <f>IF(ISNUMBER($C13),COUNTIF($C$13:$C13,$C13),"-")</f>
        <v>-</v>
      </c>
      <c r="M13" s="201"/>
      <c r="N13" s="201"/>
      <c r="O13">
        <v>12</v>
      </c>
      <c r="P13">
        <f>O13-2</f>
        <v>10</v>
      </c>
      <c r="Q13" s="115"/>
    </row>
    <row r="14" spans="1:17" ht="7.5" customHeight="1">
      <c r="A14" s="173">
        <f aca="true" t="shared" si="2" ref="A14:A45">IF(B14=$C$8,"Mål","")</f>
      </c>
      <c r="B14" s="174">
        <f t="shared" si="0"/>
        <v>2</v>
      </c>
      <c r="C14" s="174" t="str">
        <f>F!F33</f>
        <v>-</v>
      </c>
      <c r="D14" s="191">
        <f t="shared" si="1"/>
        <v>0</v>
      </c>
      <c r="E14" s="176" t="str">
        <f ca="1">IF(ISNUMBER($C14),VLOOKUP($C14,INDIRECT(ADDRESS(MATCH($C13,M!$A$1:$A$9999,0),2,,,"M")):INDIRECT(ADDRESS(MATCH($C13,M!$A$1:$A$9999,1),3,,,"M")),2,FALSE),"-")</f>
        <v>-</v>
      </c>
      <c r="F14" s="191">
        <f aca="true" t="shared" si="3" ref="F14:F44">IF(ISNUMBER(N14),N14,0)</f>
        <v>0</v>
      </c>
      <c r="G14" s="175" t="str">
        <f>IF(F14&gt;2,0,IF(ISERROR(E14),0,E14))</f>
        <v>-</v>
      </c>
      <c r="H14" s="175" t="str">
        <f>IF(B14=$C$8,IF(D14&gt;3,0,G14),IF(D14&gt;2,0,G14))</f>
        <v>-</v>
      </c>
      <c r="I14" s="115"/>
      <c r="J14" s="115"/>
      <c r="K14" s="115"/>
      <c r="L14" s="191" t="str">
        <f>IF(ISNUMBER($C14),COUNTIF($C$13:$C14,$C14),"-")</f>
        <v>-</v>
      </c>
      <c r="M14" s="201" t="str">
        <f aca="true" t="shared" si="4" ref="M14:M21">IF(ISNUMBER(C14),IF(C13&lt;C14,C13+(C14/10000),C14+(C13/10000)),"-")</f>
        <v>-</v>
      </c>
      <c r="N14" s="201" t="str">
        <f>IF(ISNUMBER(M14),COUNTIF($M$14:$M14,M14),"-")</f>
        <v>-</v>
      </c>
      <c r="O14">
        <v>24</v>
      </c>
      <c r="P14">
        <f>O14-3</f>
        <v>21</v>
      </c>
      <c r="Q14" s="115"/>
    </row>
    <row r="15" spans="1:17" ht="7.5" customHeight="1">
      <c r="A15" s="173">
        <f t="shared" si="2"/>
      </c>
      <c r="B15" s="174">
        <f t="shared" si="0"/>
        <v>3</v>
      </c>
      <c r="C15" s="174" t="str">
        <f>F!F34</f>
        <v>-</v>
      </c>
      <c r="D15" s="191">
        <f t="shared" si="1"/>
        <v>0</v>
      </c>
      <c r="E15" s="176" t="str">
        <f ca="1">IF(ISNUMBER($C15),VLOOKUP($C15,INDIRECT(ADDRESS(MATCH($C14,M!$A$1:$A$9999,0),2,,,"M")):INDIRECT(ADDRESS(MATCH($C14,M!$A$1:$A$9999,1),3,,,"M")),2,FALSE),"-")</f>
        <v>-</v>
      </c>
      <c r="F15" s="191">
        <f t="shared" si="3"/>
        <v>0</v>
      </c>
      <c r="G15" s="175" t="str">
        <f aca="true" t="shared" si="5" ref="G15:G78">IF(F15&gt;2,0,IF(ISERROR(E15),0,E15))</f>
        <v>-</v>
      </c>
      <c r="H15" s="175" t="str">
        <f aca="true" t="shared" si="6" ref="H15:H78">IF(B15=$C$8,IF(D15&gt;3,0,G15),IF(D15&gt;2,0,G15))</f>
        <v>-</v>
      </c>
      <c r="I15" s="115"/>
      <c r="J15" s="115"/>
      <c r="K15" s="115"/>
      <c r="L15" s="191" t="str">
        <f>IF(ISNUMBER($C15),COUNTIF($C$13:$C15,$C15),"-")</f>
        <v>-</v>
      </c>
      <c r="M15" s="201" t="str">
        <f t="shared" si="4"/>
        <v>-</v>
      </c>
      <c r="N15" s="201" t="str">
        <f>IF(ISNUMBER(M15),COUNTIF($M$14:$M15,M15),"-")</f>
        <v>-</v>
      </c>
      <c r="O15">
        <v>48</v>
      </c>
      <c r="P15">
        <f>O15-4</f>
        <v>44</v>
      </c>
      <c r="Q15" s="115"/>
    </row>
    <row r="16" spans="1:17" ht="7.5" customHeight="1">
      <c r="A16" s="173">
        <f t="shared" si="2"/>
      </c>
      <c r="B16" s="174">
        <f t="shared" si="0"/>
        <v>4</v>
      </c>
      <c r="C16" s="174" t="str">
        <f>F!F35</f>
        <v>-</v>
      </c>
      <c r="D16" s="191">
        <f t="shared" si="1"/>
        <v>0</v>
      </c>
      <c r="E16" s="176" t="str">
        <f ca="1">IF(ISNUMBER($C16),VLOOKUP($C16,INDIRECT(ADDRESS(MATCH($C15,M!$A$1:$A$9999,0),2,,,"M")):INDIRECT(ADDRESS(MATCH($C15,M!$A$1:$A$9999,1),3,,,"M")),2,FALSE),"-")</f>
        <v>-</v>
      </c>
      <c r="F16" s="191">
        <f t="shared" si="3"/>
        <v>0</v>
      </c>
      <c r="G16" s="175" t="str">
        <f t="shared" si="5"/>
        <v>-</v>
      </c>
      <c r="H16" s="175" t="str">
        <f t="shared" si="6"/>
        <v>-</v>
      </c>
      <c r="I16" s="115"/>
      <c r="J16" s="115"/>
      <c r="K16" s="115"/>
      <c r="L16" s="191" t="str">
        <f>IF(ISNUMBER($C16),COUNTIF($C$13:$C16,$C16),"-")</f>
        <v>-</v>
      </c>
      <c r="M16" s="201" t="str">
        <f t="shared" si="4"/>
        <v>-</v>
      </c>
      <c r="N16" s="201" t="str">
        <f>IF(ISNUMBER(M16),COUNTIF($M$14:$M16,M16),"-")</f>
        <v>-</v>
      </c>
      <c r="O16">
        <v>72</v>
      </c>
      <c r="P16">
        <f>O16-5</f>
        <v>67</v>
      </c>
      <c r="Q16" s="115"/>
    </row>
    <row r="17" spans="1:17" ht="7.5" customHeight="1">
      <c r="A17" s="173">
        <f t="shared" si="2"/>
      </c>
      <c r="B17" s="174">
        <f t="shared" si="0"/>
        <v>5</v>
      </c>
      <c r="C17" s="174" t="str">
        <f>F!F36</f>
        <v>-</v>
      </c>
      <c r="D17" s="191">
        <f t="shared" si="1"/>
        <v>0</v>
      </c>
      <c r="E17" s="176" t="str">
        <f ca="1">IF(ISNUMBER($C17),VLOOKUP($C17,INDIRECT(ADDRESS(MATCH($C16,M!$A$1:$A$9999,0),2,,,"M")):INDIRECT(ADDRESS(MATCH($C16,M!$A$1:$A$9999,1),3,,,"M")),2,FALSE),"-")</f>
        <v>-</v>
      </c>
      <c r="F17" s="191">
        <f t="shared" si="3"/>
        <v>0</v>
      </c>
      <c r="G17" s="175" t="str">
        <f t="shared" si="5"/>
        <v>-</v>
      </c>
      <c r="H17" s="175" t="str">
        <f t="shared" si="6"/>
        <v>-</v>
      </c>
      <c r="I17" s="115"/>
      <c r="J17" s="115"/>
      <c r="K17" s="115"/>
      <c r="L17" s="191" t="str">
        <f>IF(ISNUMBER($C17),COUNTIF($C$13:$C17,$C17),"-")</f>
        <v>-</v>
      </c>
      <c r="M17" s="201" t="str">
        <f t="shared" si="4"/>
        <v>-</v>
      </c>
      <c r="N17" s="201" t="str">
        <f>IF(ISNUMBER(M17),COUNTIF($M$14:$M17,M17),"-")</f>
        <v>-</v>
      </c>
      <c r="O17">
        <v>96</v>
      </c>
      <c r="P17">
        <f>O17-6</f>
        <v>90</v>
      </c>
      <c r="Q17" s="115"/>
    </row>
    <row r="18" spans="1:17" ht="7.5" customHeight="1">
      <c r="A18" s="173">
        <f t="shared" si="2"/>
      </c>
      <c r="B18" s="174">
        <f t="shared" si="0"/>
        <v>6</v>
      </c>
      <c r="C18" s="174" t="str">
        <f>F!F37</f>
        <v>-</v>
      </c>
      <c r="D18" s="191">
        <f t="shared" si="1"/>
        <v>0</v>
      </c>
      <c r="E18" s="176" t="str">
        <f ca="1">IF(ISNUMBER($C18),VLOOKUP($C18,INDIRECT(ADDRESS(MATCH($C17,M!$A$1:$A$9999,0),2,,,"M")):INDIRECT(ADDRESS(MATCH($C17,M!$A$1:$A$9999,1),3,,,"M")),2,FALSE),"-")</f>
        <v>-</v>
      </c>
      <c r="F18" s="191">
        <f t="shared" si="3"/>
        <v>0</v>
      </c>
      <c r="G18" s="175" t="str">
        <f t="shared" si="5"/>
        <v>-</v>
      </c>
      <c r="H18" s="175" t="str">
        <f t="shared" si="6"/>
        <v>-</v>
      </c>
      <c r="I18" s="115"/>
      <c r="J18" s="115"/>
      <c r="K18" s="115"/>
      <c r="L18" s="191" t="str">
        <f>IF(ISNUMBER($C18),COUNTIF($C$13:$C18,$C18),"-")</f>
        <v>-</v>
      </c>
      <c r="M18" s="201" t="str">
        <f t="shared" si="4"/>
        <v>-</v>
      </c>
      <c r="N18" s="201" t="str">
        <f>IF(ISNUMBER(M18),COUNTIF($M$14:$M18,M18),"-")</f>
        <v>-</v>
      </c>
      <c r="O18">
        <v>120</v>
      </c>
      <c r="P18">
        <f>O18-7</f>
        <v>113</v>
      </c>
      <c r="Q18" s="115"/>
    </row>
    <row r="19" spans="1:17" ht="7.5" customHeight="1">
      <c r="A19" s="173">
        <f t="shared" si="2"/>
      </c>
      <c r="B19" s="174">
        <f t="shared" si="0"/>
        <v>7</v>
      </c>
      <c r="C19" s="174" t="str">
        <f>F!F38</f>
        <v>-</v>
      </c>
      <c r="D19" s="191">
        <f t="shared" si="1"/>
        <v>0</v>
      </c>
      <c r="E19" s="176" t="str">
        <f ca="1">IF(ISNUMBER($C19),VLOOKUP($C19,INDIRECT(ADDRESS(MATCH($C18,M!$A$1:$A$9999,0),2,,,"M")):INDIRECT(ADDRESS(MATCH($C18,M!$A$1:$A$9999,1),3,,,"M")),2,FALSE),"-")</f>
        <v>-</v>
      </c>
      <c r="F19" s="191">
        <f t="shared" si="3"/>
        <v>0</v>
      </c>
      <c r="G19" s="175" t="str">
        <f t="shared" si="5"/>
        <v>-</v>
      </c>
      <c r="H19" s="175" t="str">
        <f t="shared" si="6"/>
        <v>-</v>
      </c>
      <c r="I19" s="115"/>
      <c r="J19" s="115"/>
      <c r="K19" s="115"/>
      <c r="L19" s="191" t="str">
        <f>IF(ISNUMBER($C19),COUNTIF($C$13:$C19,$C19),"-")</f>
        <v>-</v>
      </c>
      <c r="M19" s="201" t="str">
        <f t="shared" si="4"/>
        <v>-</v>
      </c>
      <c r="N19" s="201" t="str">
        <f>IF(ISNUMBER(M19),COUNTIF($M$14:$M19,M19),"-")</f>
        <v>-</v>
      </c>
      <c r="Q19" s="115"/>
    </row>
    <row r="20" spans="1:17" ht="7.5" customHeight="1">
      <c r="A20" s="173">
        <f t="shared" si="2"/>
      </c>
      <c r="B20" s="174">
        <f t="shared" si="0"/>
        <v>8</v>
      </c>
      <c r="C20" s="174" t="str">
        <f>F!F39</f>
        <v>-</v>
      </c>
      <c r="D20" s="191">
        <f t="shared" si="1"/>
        <v>0</v>
      </c>
      <c r="E20" s="176" t="str">
        <f ca="1">IF(ISNUMBER($C20),VLOOKUP($C20,INDIRECT(ADDRESS(MATCH($C19,M!$A$1:$A$9999,0),2,,,"M")):INDIRECT(ADDRESS(MATCH($C19,M!$A$1:$A$9999,1),3,,,"M")),2,FALSE),"-")</f>
        <v>-</v>
      </c>
      <c r="F20" s="191">
        <f t="shared" si="3"/>
        <v>0</v>
      </c>
      <c r="G20" s="175" t="str">
        <f t="shared" si="5"/>
        <v>-</v>
      </c>
      <c r="H20" s="175" t="str">
        <f t="shared" si="6"/>
        <v>-</v>
      </c>
      <c r="I20" s="115"/>
      <c r="J20" s="115"/>
      <c r="K20" s="115"/>
      <c r="L20" s="191" t="str">
        <f>IF(ISNUMBER($C20),COUNTIF($C$13:$C20,$C20),"-")</f>
        <v>-</v>
      </c>
      <c r="M20" s="201" t="str">
        <f t="shared" si="4"/>
        <v>-</v>
      </c>
      <c r="N20" s="201" t="str">
        <f>IF(ISNUMBER(M20),COUNTIF($M$14:$M20,M20),"-")</f>
        <v>-</v>
      </c>
      <c r="Q20" s="115"/>
    </row>
    <row r="21" spans="1:17" ht="7.5" customHeight="1">
      <c r="A21" s="173">
        <f t="shared" si="2"/>
      </c>
      <c r="B21" s="174">
        <f t="shared" si="0"/>
        <v>9</v>
      </c>
      <c r="C21" s="174" t="str">
        <f>F!F40</f>
        <v>-</v>
      </c>
      <c r="D21" s="191">
        <f aca="true" t="shared" si="7" ref="D21:D84">IF(ISNUMBER(L21),L21,0)</f>
        <v>0</v>
      </c>
      <c r="E21" s="176" t="str">
        <f ca="1">IF(ISNUMBER($C21),VLOOKUP($C21,INDIRECT(ADDRESS(MATCH($C20,M!$A$1:$A$9999,0),2,,,"M")):INDIRECT(ADDRESS(MATCH($C20,M!$A$1:$A$9999,1),3,,,"M")),2,FALSE),"-")</f>
        <v>-</v>
      </c>
      <c r="F21" s="191">
        <f t="shared" si="3"/>
        <v>0</v>
      </c>
      <c r="G21" s="175" t="str">
        <f t="shared" si="5"/>
        <v>-</v>
      </c>
      <c r="H21" s="175" t="str">
        <f t="shared" si="6"/>
        <v>-</v>
      </c>
      <c r="I21" s="115"/>
      <c r="J21" s="115"/>
      <c r="K21" s="115"/>
      <c r="L21" s="191" t="str">
        <f>IF(ISNUMBER($C21),COUNTIF($C$13:$C21,$C21),"-")</f>
        <v>-</v>
      </c>
      <c r="M21" s="201" t="str">
        <f t="shared" si="4"/>
        <v>-</v>
      </c>
      <c r="N21" s="201" t="str">
        <f>IF(ISNUMBER(M21),COUNTIF($M$14:$M21,M21),"-")</f>
        <v>-</v>
      </c>
      <c r="Q21" s="115"/>
    </row>
    <row r="22" spans="1:17" ht="7.5" customHeight="1">
      <c r="A22" s="173">
        <f t="shared" si="2"/>
      </c>
      <c r="B22" s="174">
        <f t="shared" si="0"/>
        <v>10</v>
      </c>
      <c r="C22" s="174" t="str">
        <f>F!F41</f>
        <v>-</v>
      </c>
      <c r="D22" s="191">
        <f t="shared" si="7"/>
        <v>0</v>
      </c>
      <c r="E22" s="176" t="str">
        <f ca="1">IF(ISNUMBER($C22),VLOOKUP($C22,INDIRECT(ADDRESS(MATCH($C21,M!$A$1:$A$9999,0),2,,,"M")):INDIRECT(ADDRESS(MATCH($C21,M!$A$1:$A$9999,1),3,,,"M")),2,FALSE),"-")</f>
        <v>-</v>
      </c>
      <c r="F22" s="191">
        <f t="shared" si="3"/>
        <v>0</v>
      </c>
      <c r="G22" s="175" t="str">
        <f t="shared" si="5"/>
        <v>-</v>
      </c>
      <c r="H22" s="175" t="str">
        <f t="shared" si="6"/>
        <v>-</v>
      </c>
      <c r="I22" s="115"/>
      <c r="J22" s="115"/>
      <c r="K22" s="115"/>
      <c r="L22" s="191" t="str">
        <f>IF(ISNUMBER($C22),COUNTIF($C$13:$C22,$C22),"-")</f>
        <v>-</v>
      </c>
      <c r="M22" s="201" t="str">
        <f aca="true" t="shared" si="8" ref="M22:M85">IF(ISNUMBER(C22),IF(C21&lt;C22,C21+(C22/10000),C22+(C21/10000)),"-")</f>
        <v>-</v>
      </c>
      <c r="N22" s="201" t="str">
        <f>IF(ISNUMBER(M22),COUNTIF($M$14:$M22,M22),"-")</f>
        <v>-</v>
      </c>
      <c r="Q22" s="115"/>
    </row>
    <row r="23" spans="1:17" ht="7.5" customHeight="1">
      <c r="A23" s="173">
        <f t="shared" si="2"/>
      </c>
      <c r="B23" s="174">
        <f t="shared" si="0"/>
        <v>11</v>
      </c>
      <c r="C23" s="174" t="str">
        <f>F!F42</f>
        <v>-</v>
      </c>
      <c r="D23" s="191">
        <f t="shared" si="7"/>
        <v>0</v>
      </c>
      <c r="E23" s="176" t="str">
        <f ca="1">IF(ISNUMBER($C23),VLOOKUP($C23,INDIRECT(ADDRESS(MATCH($C22,M!$A$1:$A$9999,0),2,,,"M")):INDIRECT(ADDRESS(MATCH($C22,M!$A$1:$A$9999,1),3,,,"M")),2,FALSE),"-")</f>
        <v>-</v>
      </c>
      <c r="F23" s="191">
        <f t="shared" si="3"/>
        <v>0</v>
      </c>
      <c r="G23" s="175" t="str">
        <f t="shared" si="5"/>
        <v>-</v>
      </c>
      <c r="H23" s="175" t="str">
        <f t="shared" si="6"/>
        <v>-</v>
      </c>
      <c r="I23" s="115"/>
      <c r="J23" s="115"/>
      <c r="K23" s="115"/>
      <c r="L23" s="191" t="str">
        <f>IF(ISNUMBER($C23),COUNTIF($C$13:$C23,$C23),"-")</f>
        <v>-</v>
      </c>
      <c r="M23" s="201" t="str">
        <f t="shared" si="8"/>
        <v>-</v>
      </c>
      <c r="N23" s="201" t="str">
        <f>IF(ISNUMBER(M23),COUNTIF($M$14:$M23,M23),"-")</f>
        <v>-</v>
      </c>
      <c r="Q23" s="115"/>
    </row>
    <row r="24" spans="1:17" ht="7.5" customHeight="1">
      <c r="A24" s="173">
        <f t="shared" si="2"/>
      </c>
      <c r="B24" s="174">
        <f t="shared" si="0"/>
        <v>12</v>
      </c>
      <c r="C24" s="174" t="str">
        <f>F!F43</f>
        <v>-</v>
      </c>
      <c r="D24" s="191">
        <f t="shared" si="7"/>
        <v>0</v>
      </c>
      <c r="E24" s="176" t="str">
        <f ca="1">IF(ISNUMBER($C24),VLOOKUP($C24,INDIRECT(ADDRESS(MATCH($C23,M!$A$1:$A$9999,0),2,,,"M")):INDIRECT(ADDRESS(MATCH($C23,M!$A$1:$A$9999,1),3,,,"M")),2,FALSE),"-")</f>
        <v>-</v>
      </c>
      <c r="F24" s="191">
        <f t="shared" si="3"/>
        <v>0</v>
      </c>
      <c r="G24" s="175" t="str">
        <f t="shared" si="5"/>
        <v>-</v>
      </c>
      <c r="H24" s="175" t="str">
        <f t="shared" si="6"/>
        <v>-</v>
      </c>
      <c r="I24" s="115"/>
      <c r="J24" s="115"/>
      <c r="K24" s="115"/>
      <c r="L24" s="191" t="str">
        <f>IF(ISNUMBER($C24),COUNTIF($C$13:$C24,$C24),"-")</f>
        <v>-</v>
      </c>
      <c r="M24" s="201" t="str">
        <f t="shared" si="8"/>
        <v>-</v>
      </c>
      <c r="N24" s="201" t="str">
        <f>IF(ISNUMBER(M24),COUNTIF($M$14:$M24,M24),"-")</f>
        <v>-</v>
      </c>
      <c r="Q24" s="115"/>
    </row>
    <row r="25" spans="1:17" ht="7.5" customHeight="1">
      <c r="A25" s="173">
        <f t="shared" si="2"/>
      </c>
      <c r="B25" s="174">
        <f t="shared" si="0"/>
        <v>13</v>
      </c>
      <c r="C25" s="174" t="str">
        <f>F!F44</f>
        <v>-</v>
      </c>
      <c r="D25" s="191">
        <f t="shared" si="7"/>
        <v>0</v>
      </c>
      <c r="E25" s="176" t="str">
        <f ca="1">IF(ISNUMBER($C25),VLOOKUP($C25,INDIRECT(ADDRESS(MATCH($C24,M!$A$1:$A$9999,0),2,,,"M")):INDIRECT(ADDRESS(MATCH($C24,M!$A$1:$A$9999,1),3,,,"M")),2,FALSE),"-")</f>
        <v>-</v>
      </c>
      <c r="F25" s="191">
        <f t="shared" si="3"/>
        <v>0</v>
      </c>
      <c r="G25" s="175" t="str">
        <f t="shared" si="5"/>
        <v>-</v>
      </c>
      <c r="H25" s="175" t="str">
        <f t="shared" si="6"/>
        <v>-</v>
      </c>
      <c r="I25" s="115"/>
      <c r="J25" s="115"/>
      <c r="K25" s="115"/>
      <c r="L25" s="191" t="str">
        <f>IF(ISNUMBER($C25),COUNTIF($C$13:$C25,$C25),"-")</f>
        <v>-</v>
      </c>
      <c r="M25" s="201" t="str">
        <f t="shared" si="8"/>
        <v>-</v>
      </c>
      <c r="N25" s="201" t="str">
        <f>IF(ISNUMBER(M25),COUNTIF($M$14:$M25,M25),"-")</f>
        <v>-</v>
      </c>
      <c r="Q25" s="115"/>
    </row>
    <row r="26" spans="1:17" ht="7.5" customHeight="1">
      <c r="A26" s="173">
        <f t="shared" si="2"/>
      </c>
      <c r="B26" s="174">
        <f t="shared" si="0"/>
        <v>14</v>
      </c>
      <c r="C26" s="174" t="str">
        <f>F!F45</f>
        <v>-</v>
      </c>
      <c r="D26" s="191">
        <f t="shared" si="7"/>
        <v>0</v>
      </c>
      <c r="E26" s="176" t="str">
        <f ca="1">IF(ISNUMBER($C26),VLOOKUP($C26,INDIRECT(ADDRESS(MATCH($C25,M!$A$1:$A$9999,0),2,,,"M")):INDIRECT(ADDRESS(MATCH($C25,M!$A$1:$A$9999,1),3,,,"M")),2,FALSE),"-")</f>
        <v>-</v>
      </c>
      <c r="F26" s="191">
        <f t="shared" si="3"/>
        <v>0</v>
      </c>
      <c r="G26" s="175" t="str">
        <f t="shared" si="5"/>
        <v>-</v>
      </c>
      <c r="H26" s="175" t="str">
        <f t="shared" si="6"/>
        <v>-</v>
      </c>
      <c r="I26" s="115"/>
      <c r="J26" s="115"/>
      <c r="K26" s="115"/>
      <c r="L26" s="191" t="str">
        <f>IF(ISNUMBER($C26),COUNTIF($C$13:$C26,$C26),"-")</f>
        <v>-</v>
      </c>
      <c r="M26" s="201" t="str">
        <f t="shared" si="8"/>
        <v>-</v>
      </c>
      <c r="N26" s="201" t="str">
        <f>IF(ISNUMBER(M26),COUNTIF($M$14:$M26,M26),"-")</f>
        <v>-</v>
      </c>
      <c r="Q26" s="115"/>
    </row>
    <row r="27" spans="1:17" ht="7.5" customHeight="1">
      <c r="A27" s="173">
        <f t="shared" si="2"/>
      </c>
      <c r="B27" s="174">
        <f t="shared" si="0"/>
        <v>15</v>
      </c>
      <c r="C27" s="174" t="str">
        <f>F!F46</f>
        <v>-</v>
      </c>
      <c r="D27" s="191">
        <f t="shared" si="7"/>
        <v>0</v>
      </c>
      <c r="E27" s="176" t="str">
        <f ca="1">IF(ISNUMBER($C27),VLOOKUP($C27,INDIRECT(ADDRESS(MATCH($C26,M!$A$1:$A$9999,0),2,,,"M")):INDIRECT(ADDRESS(MATCH($C26,M!$A$1:$A$9999,1),3,,,"M")),2,FALSE),"-")</f>
        <v>-</v>
      </c>
      <c r="F27" s="191">
        <f t="shared" si="3"/>
        <v>0</v>
      </c>
      <c r="G27" s="175" t="str">
        <f t="shared" si="5"/>
        <v>-</v>
      </c>
      <c r="H27" s="175" t="str">
        <f t="shared" si="6"/>
        <v>-</v>
      </c>
      <c r="I27" s="115"/>
      <c r="J27" s="115"/>
      <c r="K27" s="115"/>
      <c r="L27" s="191" t="str">
        <f>IF(ISNUMBER($C27),COUNTIF($C$13:$C27,$C27),"-")</f>
        <v>-</v>
      </c>
      <c r="M27" s="201" t="str">
        <f t="shared" si="8"/>
        <v>-</v>
      </c>
      <c r="N27" s="201" t="str">
        <f>IF(ISNUMBER(M27),COUNTIF($M$14:$M27,M27),"-")</f>
        <v>-</v>
      </c>
      <c r="Q27" s="115"/>
    </row>
    <row r="28" spans="1:17" ht="7.5" customHeight="1">
      <c r="A28" s="173">
        <f t="shared" si="2"/>
      </c>
      <c r="B28" s="174">
        <f t="shared" si="0"/>
        <v>16</v>
      </c>
      <c r="C28" s="174" t="str">
        <f>F!F47</f>
        <v>-</v>
      </c>
      <c r="D28" s="191">
        <f t="shared" si="7"/>
        <v>0</v>
      </c>
      <c r="E28" s="176" t="str">
        <f ca="1">IF(ISNUMBER($C28),VLOOKUP($C28,INDIRECT(ADDRESS(MATCH($C27,M!$A$1:$A$9999,0),2,,,"M")):INDIRECT(ADDRESS(MATCH($C27,M!$A$1:$A$9999,1),3,,,"M")),2,FALSE),"-")</f>
        <v>-</v>
      </c>
      <c r="F28" s="191">
        <f t="shared" si="3"/>
        <v>0</v>
      </c>
      <c r="G28" s="175" t="str">
        <f t="shared" si="5"/>
        <v>-</v>
      </c>
      <c r="H28" s="175" t="str">
        <f t="shared" si="6"/>
        <v>-</v>
      </c>
      <c r="I28" s="115"/>
      <c r="J28" s="115"/>
      <c r="K28" s="115"/>
      <c r="L28" s="191" t="str">
        <f>IF(ISNUMBER($C28),COUNTIF($C$13:$C28,$C28),"-")</f>
        <v>-</v>
      </c>
      <c r="M28" s="201" t="str">
        <f t="shared" si="8"/>
        <v>-</v>
      </c>
      <c r="N28" s="201" t="str">
        <f>IF(ISNUMBER(M28),COUNTIF($M$14:$M28,M28),"-")</f>
        <v>-</v>
      </c>
      <c r="Q28" s="115"/>
    </row>
    <row r="29" spans="1:17" ht="7.5" customHeight="1">
      <c r="A29" s="173">
        <f t="shared" si="2"/>
      </c>
      <c r="B29" s="174">
        <f t="shared" si="0"/>
        <v>17</v>
      </c>
      <c r="C29" s="174" t="str">
        <f>F!F48</f>
        <v>-</v>
      </c>
      <c r="D29" s="191">
        <f t="shared" si="7"/>
        <v>0</v>
      </c>
      <c r="E29" s="176" t="str">
        <f ca="1">IF(ISNUMBER($C29),VLOOKUP($C29,INDIRECT(ADDRESS(MATCH($C28,M!$A$1:$A$9999,0),2,,,"M")):INDIRECT(ADDRESS(MATCH($C28,M!$A$1:$A$9999,1),3,,,"M")),2,FALSE),"-")</f>
        <v>-</v>
      </c>
      <c r="F29" s="191">
        <f t="shared" si="3"/>
        <v>0</v>
      </c>
      <c r="G29" s="175" t="str">
        <f t="shared" si="5"/>
        <v>-</v>
      </c>
      <c r="H29" s="175" t="str">
        <f t="shared" si="6"/>
        <v>-</v>
      </c>
      <c r="I29" s="115"/>
      <c r="J29" s="115"/>
      <c r="K29" s="115"/>
      <c r="L29" s="191" t="str">
        <f>IF(ISNUMBER($C29),COUNTIF($C$13:$C29,$C29),"-")</f>
        <v>-</v>
      </c>
      <c r="M29" s="201" t="str">
        <f t="shared" si="8"/>
        <v>-</v>
      </c>
      <c r="N29" s="201" t="str">
        <f>IF(ISNUMBER(M29),COUNTIF($M$14:$M29,M29),"-")</f>
        <v>-</v>
      </c>
      <c r="Q29" s="115"/>
    </row>
    <row r="30" spans="1:17" ht="7.5" customHeight="1">
      <c r="A30" s="173">
        <f t="shared" si="2"/>
      </c>
      <c r="B30" s="174">
        <f t="shared" si="0"/>
        <v>18</v>
      </c>
      <c r="C30" s="174" t="str">
        <f>F!F49</f>
        <v>-</v>
      </c>
      <c r="D30" s="191">
        <f t="shared" si="7"/>
        <v>0</v>
      </c>
      <c r="E30" s="176" t="str">
        <f ca="1">IF(ISNUMBER($C30),VLOOKUP($C30,INDIRECT(ADDRESS(MATCH($C29,M!$A$1:$A$9999,0),2,,,"M")):INDIRECT(ADDRESS(MATCH($C29,M!$A$1:$A$9999,1),3,,,"M")),2,FALSE),"-")</f>
        <v>-</v>
      </c>
      <c r="F30" s="191">
        <f t="shared" si="3"/>
        <v>0</v>
      </c>
      <c r="G30" s="175" t="str">
        <f t="shared" si="5"/>
        <v>-</v>
      </c>
      <c r="H30" s="175" t="str">
        <f t="shared" si="6"/>
        <v>-</v>
      </c>
      <c r="I30" s="115"/>
      <c r="J30" s="115"/>
      <c r="K30" s="115"/>
      <c r="L30" s="191" t="str">
        <f>IF(ISNUMBER($C30),COUNTIF($C$13:$C30,$C30),"-")</f>
        <v>-</v>
      </c>
      <c r="M30" s="201" t="str">
        <f t="shared" si="8"/>
        <v>-</v>
      </c>
      <c r="N30" s="201" t="str">
        <f>IF(ISNUMBER(M30),COUNTIF($M$14:$M30,M30),"-")</f>
        <v>-</v>
      </c>
      <c r="Q30" s="115"/>
    </row>
    <row r="31" spans="1:17" ht="7.5" customHeight="1">
      <c r="A31" s="173">
        <f t="shared" si="2"/>
      </c>
      <c r="B31" s="174">
        <f t="shared" si="0"/>
        <v>19</v>
      </c>
      <c r="C31" s="174" t="str">
        <f>F!F50</f>
        <v>-</v>
      </c>
      <c r="D31" s="191">
        <f t="shared" si="7"/>
        <v>0</v>
      </c>
      <c r="E31" s="176" t="str">
        <f ca="1">IF(ISNUMBER($C31),VLOOKUP($C31,INDIRECT(ADDRESS(MATCH($C30,M!$A$1:$A$9999,0),2,,,"M")):INDIRECT(ADDRESS(MATCH($C30,M!$A$1:$A$9999,1),3,,,"M")),2,FALSE),"-")</f>
        <v>-</v>
      </c>
      <c r="F31" s="191">
        <f t="shared" si="3"/>
        <v>0</v>
      </c>
      <c r="G31" s="175" t="str">
        <f t="shared" si="5"/>
        <v>-</v>
      </c>
      <c r="H31" s="175" t="str">
        <f t="shared" si="6"/>
        <v>-</v>
      </c>
      <c r="I31" s="115"/>
      <c r="J31" s="115"/>
      <c r="K31" s="115"/>
      <c r="L31" s="191" t="str">
        <f>IF(ISNUMBER($C31),COUNTIF($C$13:$C31,$C31),"-")</f>
        <v>-</v>
      </c>
      <c r="M31" s="201" t="str">
        <f t="shared" si="8"/>
        <v>-</v>
      </c>
      <c r="N31" s="201" t="str">
        <f>IF(ISNUMBER(M31),COUNTIF($M$14:$M31,M31),"-")</f>
        <v>-</v>
      </c>
      <c r="Q31" s="115"/>
    </row>
    <row r="32" spans="1:17" ht="7.5" customHeight="1">
      <c r="A32" s="173">
        <f t="shared" si="2"/>
      </c>
      <c r="B32" s="174">
        <f t="shared" si="0"/>
        <v>20</v>
      </c>
      <c r="C32" s="174" t="str">
        <f>F!F51</f>
        <v>-</v>
      </c>
      <c r="D32" s="191">
        <f t="shared" si="7"/>
        <v>0</v>
      </c>
      <c r="E32" s="176" t="str">
        <f ca="1">IF(ISNUMBER($C32),VLOOKUP($C32,INDIRECT(ADDRESS(MATCH($C31,M!$A$1:$A$9999,0),2,,,"M")):INDIRECT(ADDRESS(MATCH($C31,M!$A$1:$A$9999,1),3,,,"M")),2,FALSE),"-")</f>
        <v>-</v>
      </c>
      <c r="F32" s="191">
        <f t="shared" si="3"/>
        <v>0</v>
      </c>
      <c r="G32" s="175" t="str">
        <f t="shared" si="5"/>
        <v>-</v>
      </c>
      <c r="H32" s="175" t="str">
        <f t="shared" si="6"/>
        <v>-</v>
      </c>
      <c r="I32" s="115"/>
      <c r="J32" s="115"/>
      <c r="K32" s="115"/>
      <c r="L32" s="191" t="str">
        <f>IF(ISNUMBER($C32),COUNTIF($C$13:$C32,$C32),"-")</f>
        <v>-</v>
      </c>
      <c r="M32" s="201" t="str">
        <f t="shared" si="8"/>
        <v>-</v>
      </c>
      <c r="N32" s="201" t="str">
        <f>IF(ISNUMBER(M32),COUNTIF($M$14:$M32,M32),"-")</f>
        <v>-</v>
      </c>
      <c r="Q32" s="115"/>
    </row>
    <row r="33" spans="1:17" ht="7.5" customHeight="1">
      <c r="A33" s="173">
        <f t="shared" si="2"/>
      </c>
      <c r="B33" s="174">
        <f t="shared" si="0"/>
        <v>21</v>
      </c>
      <c r="C33" s="174" t="str">
        <f>F!F52</f>
        <v>-</v>
      </c>
      <c r="D33" s="191">
        <f t="shared" si="7"/>
        <v>0</v>
      </c>
      <c r="E33" s="176" t="str">
        <f ca="1">IF(ISNUMBER($C33),VLOOKUP($C33,INDIRECT(ADDRESS(MATCH($C32,M!$A$1:$A$9999,0),2,,,"M")):INDIRECT(ADDRESS(MATCH($C32,M!$A$1:$A$9999,1),3,,,"M")),2,FALSE),"-")</f>
        <v>-</v>
      </c>
      <c r="F33" s="191">
        <f t="shared" si="3"/>
        <v>0</v>
      </c>
      <c r="G33" s="175" t="str">
        <f t="shared" si="5"/>
        <v>-</v>
      </c>
      <c r="H33" s="175" t="str">
        <f t="shared" si="6"/>
        <v>-</v>
      </c>
      <c r="I33" s="115"/>
      <c r="J33" s="115"/>
      <c r="K33" s="115"/>
      <c r="L33" s="191" t="str">
        <f>IF(ISNUMBER($C33),COUNTIF($C$13:$C33,$C33),"-")</f>
        <v>-</v>
      </c>
      <c r="M33" s="201" t="str">
        <f t="shared" si="8"/>
        <v>-</v>
      </c>
      <c r="N33" s="201" t="str">
        <f>IF(ISNUMBER(M33),COUNTIF($M$14:$M33,M33),"-")</f>
        <v>-</v>
      </c>
      <c r="Q33" s="115"/>
    </row>
    <row r="34" spans="1:17" ht="7.5" customHeight="1">
      <c r="A34" s="173">
        <f t="shared" si="2"/>
      </c>
      <c r="B34" s="174">
        <f t="shared" si="0"/>
        <v>22</v>
      </c>
      <c r="C34" s="174" t="str">
        <f>F!F53</f>
        <v>-</v>
      </c>
      <c r="D34" s="191">
        <f t="shared" si="7"/>
        <v>0</v>
      </c>
      <c r="E34" s="176" t="str">
        <f ca="1">IF(ISNUMBER($C34),VLOOKUP($C34,INDIRECT(ADDRESS(MATCH($C33,M!$A$1:$A$9999,0),2,,,"M")):INDIRECT(ADDRESS(MATCH($C33,M!$A$1:$A$9999,1),3,,,"M")),2,FALSE),"-")</f>
        <v>-</v>
      </c>
      <c r="F34" s="191">
        <f t="shared" si="3"/>
        <v>0</v>
      </c>
      <c r="G34" s="175" t="str">
        <f t="shared" si="5"/>
        <v>-</v>
      </c>
      <c r="H34" s="175" t="str">
        <f t="shared" si="6"/>
        <v>-</v>
      </c>
      <c r="I34" s="115"/>
      <c r="J34" s="115"/>
      <c r="K34" s="115"/>
      <c r="L34" s="191" t="str">
        <f>IF(ISNUMBER($C34),COUNTIF($C$13:$C34,$C34),"-")</f>
        <v>-</v>
      </c>
      <c r="M34" s="201" t="str">
        <f t="shared" si="8"/>
        <v>-</v>
      </c>
      <c r="N34" s="201" t="str">
        <f>IF(ISNUMBER(M34),COUNTIF($M$14:$M34,M34),"-")</f>
        <v>-</v>
      </c>
      <c r="Q34" s="115"/>
    </row>
    <row r="35" spans="1:17" ht="7.5" customHeight="1">
      <c r="A35" s="173">
        <f t="shared" si="2"/>
      </c>
      <c r="B35" s="174">
        <f t="shared" si="0"/>
        <v>23</v>
      </c>
      <c r="C35" s="174" t="str">
        <f>F!F54</f>
        <v>-</v>
      </c>
      <c r="D35" s="191">
        <f t="shared" si="7"/>
        <v>0</v>
      </c>
      <c r="E35" s="176" t="str">
        <f ca="1">IF(ISNUMBER($C35),VLOOKUP($C35,INDIRECT(ADDRESS(MATCH($C34,M!$A$1:$A$9999,0),2,,,"M")):INDIRECT(ADDRESS(MATCH($C34,M!$A$1:$A$9999,1),3,,,"M")),2,FALSE),"-")</f>
        <v>-</v>
      </c>
      <c r="F35" s="191">
        <f t="shared" si="3"/>
        <v>0</v>
      </c>
      <c r="G35" s="175" t="str">
        <f t="shared" si="5"/>
        <v>-</v>
      </c>
      <c r="H35" s="175" t="str">
        <f t="shared" si="6"/>
        <v>-</v>
      </c>
      <c r="I35" s="115"/>
      <c r="J35" s="115"/>
      <c r="K35" s="115"/>
      <c r="L35" s="191" t="str">
        <f>IF(ISNUMBER($C35),COUNTIF($C$13:$C35,$C35),"-")</f>
        <v>-</v>
      </c>
      <c r="M35" s="201" t="str">
        <f t="shared" si="8"/>
        <v>-</v>
      </c>
      <c r="N35" s="201" t="str">
        <f>IF(ISNUMBER(M35),COUNTIF($M$14:$M35,M35),"-")</f>
        <v>-</v>
      </c>
      <c r="Q35" s="115"/>
    </row>
    <row r="36" spans="1:17" ht="7.5" customHeight="1">
      <c r="A36" s="173">
        <f t="shared" si="2"/>
      </c>
      <c r="B36" s="174">
        <f t="shared" si="0"/>
        <v>24</v>
      </c>
      <c r="C36" s="174" t="str">
        <f>F!F55</f>
        <v>-</v>
      </c>
      <c r="D36" s="191">
        <f t="shared" si="7"/>
        <v>0</v>
      </c>
      <c r="E36" s="176" t="str">
        <f ca="1">IF(ISNUMBER($C36),VLOOKUP($C36,INDIRECT(ADDRESS(MATCH($C35,M!$A$1:$A$9999,0),2,,,"M")):INDIRECT(ADDRESS(MATCH($C35,M!$A$1:$A$9999,1),3,,,"M")),2,FALSE),"-")</f>
        <v>-</v>
      </c>
      <c r="F36" s="191">
        <f t="shared" si="3"/>
        <v>0</v>
      </c>
      <c r="G36" s="175" t="str">
        <f t="shared" si="5"/>
        <v>-</v>
      </c>
      <c r="H36" s="175" t="str">
        <f t="shared" si="6"/>
        <v>-</v>
      </c>
      <c r="I36" s="115"/>
      <c r="J36" s="115"/>
      <c r="K36" s="115"/>
      <c r="L36" s="191" t="str">
        <f>IF(ISNUMBER($C36),COUNTIF($C$13:$C36,$C36),"-")</f>
        <v>-</v>
      </c>
      <c r="M36" s="201" t="str">
        <f t="shared" si="8"/>
        <v>-</v>
      </c>
      <c r="N36" s="201" t="str">
        <f>IF(ISNUMBER(M36),COUNTIF($M$14:$M36,M36),"-")</f>
        <v>-</v>
      </c>
      <c r="Q36" s="115"/>
    </row>
    <row r="37" spans="1:17" ht="7.5" customHeight="1">
      <c r="A37" s="173">
        <f t="shared" si="2"/>
      </c>
      <c r="B37" s="174">
        <f t="shared" si="0"/>
        <v>25</v>
      </c>
      <c r="C37" s="174" t="str">
        <f>F!F56</f>
        <v>-</v>
      </c>
      <c r="D37" s="191">
        <f t="shared" si="7"/>
        <v>0</v>
      </c>
      <c r="E37" s="176" t="str">
        <f ca="1">IF(ISNUMBER($C37),VLOOKUP($C37,INDIRECT(ADDRESS(MATCH($C36,M!$A$1:$A$9999,0),2,,,"M")):INDIRECT(ADDRESS(MATCH($C36,M!$A$1:$A$9999,1),3,,,"M")),2,FALSE),"-")</f>
        <v>-</v>
      </c>
      <c r="F37" s="191">
        <f t="shared" si="3"/>
        <v>0</v>
      </c>
      <c r="G37" s="175" t="str">
        <f t="shared" si="5"/>
        <v>-</v>
      </c>
      <c r="H37" s="175" t="str">
        <f t="shared" si="6"/>
        <v>-</v>
      </c>
      <c r="I37" s="115"/>
      <c r="J37" s="115"/>
      <c r="K37" s="115"/>
      <c r="L37" s="191" t="str">
        <f>IF(ISNUMBER($C37),COUNTIF($C$13:$C37,$C37),"-")</f>
        <v>-</v>
      </c>
      <c r="M37" s="201" t="str">
        <f t="shared" si="8"/>
        <v>-</v>
      </c>
      <c r="N37" s="201" t="str">
        <f>IF(ISNUMBER(M37),COUNTIF($M$14:$M37,M37),"-")</f>
        <v>-</v>
      </c>
      <c r="Q37" s="115"/>
    </row>
    <row r="38" spans="1:17" ht="7.5" customHeight="1">
      <c r="A38" s="173">
        <f t="shared" si="2"/>
      </c>
      <c r="B38" s="174">
        <f t="shared" si="0"/>
        <v>26</v>
      </c>
      <c r="C38" s="174" t="str">
        <f>F!F57</f>
        <v>-</v>
      </c>
      <c r="D38" s="191">
        <f t="shared" si="7"/>
        <v>0</v>
      </c>
      <c r="E38" s="176" t="str">
        <f ca="1">IF(ISNUMBER($C38),VLOOKUP($C38,INDIRECT(ADDRESS(MATCH($C37,M!$A$1:$A$9999,0),2,,,"M")):INDIRECT(ADDRESS(MATCH($C37,M!$A$1:$A$9999,1),3,,,"M")),2,FALSE),"-")</f>
        <v>-</v>
      </c>
      <c r="F38" s="191">
        <f t="shared" si="3"/>
        <v>0</v>
      </c>
      <c r="G38" s="175" t="str">
        <f t="shared" si="5"/>
        <v>-</v>
      </c>
      <c r="H38" s="175" t="str">
        <f t="shared" si="6"/>
        <v>-</v>
      </c>
      <c r="I38" s="115"/>
      <c r="J38" s="115"/>
      <c r="K38" s="115"/>
      <c r="L38" s="191" t="str">
        <f>IF(ISNUMBER($C38),COUNTIF($C$13:$C38,$C38),"-")</f>
        <v>-</v>
      </c>
      <c r="M38" s="201" t="str">
        <f t="shared" si="8"/>
        <v>-</v>
      </c>
      <c r="N38" s="201" t="str">
        <f>IF(ISNUMBER(M38),COUNTIF($M$14:$M38,M38),"-")</f>
        <v>-</v>
      </c>
      <c r="Q38" s="115"/>
    </row>
    <row r="39" spans="1:17" ht="7.5" customHeight="1">
      <c r="A39" s="173">
        <f t="shared" si="2"/>
      </c>
      <c r="B39" s="174">
        <f t="shared" si="0"/>
        <v>27</v>
      </c>
      <c r="C39" s="174" t="str">
        <f>F!F58</f>
        <v>-</v>
      </c>
      <c r="D39" s="191">
        <f t="shared" si="7"/>
        <v>0</v>
      </c>
      <c r="E39" s="176" t="str">
        <f ca="1">IF(ISNUMBER($C39),VLOOKUP($C39,INDIRECT(ADDRESS(MATCH($C38,M!$A$1:$A$9999,0),2,,,"M")):INDIRECT(ADDRESS(MATCH($C38,M!$A$1:$A$9999,1),3,,,"M")),2,FALSE),"-")</f>
        <v>-</v>
      </c>
      <c r="F39" s="191">
        <f t="shared" si="3"/>
        <v>0</v>
      </c>
      <c r="G39" s="175" t="str">
        <f t="shared" si="5"/>
        <v>-</v>
      </c>
      <c r="H39" s="175" t="str">
        <f t="shared" si="6"/>
        <v>-</v>
      </c>
      <c r="I39" s="115"/>
      <c r="J39" s="115"/>
      <c r="K39" s="115"/>
      <c r="L39" s="191" t="str">
        <f>IF(ISNUMBER($C39),COUNTIF($C$13:$C39,$C39),"-")</f>
        <v>-</v>
      </c>
      <c r="M39" s="201" t="str">
        <f t="shared" si="8"/>
        <v>-</v>
      </c>
      <c r="N39" s="201" t="str">
        <f>IF(ISNUMBER(M39),COUNTIF($M$14:$M39,M39),"-")</f>
        <v>-</v>
      </c>
      <c r="Q39" s="115"/>
    </row>
    <row r="40" spans="1:17" ht="7.5" customHeight="1">
      <c r="A40" s="173">
        <f t="shared" si="2"/>
      </c>
      <c r="B40" s="174">
        <f t="shared" si="0"/>
        <v>28</v>
      </c>
      <c r="C40" s="174" t="str">
        <f>F!F59</f>
        <v>-</v>
      </c>
      <c r="D40" s="191">
        <f t="shared" si="7"/>
        <v>0</v>
      </c>
      <c r="E40" s="176" t="str">
        <f ca="1">IF(ISNUMBER($C40),VLOOKUP($C40,INDIRECT(ADDRESS(MATCH($C39,M!$A$1:$A$9999,0),2,,,"M")):INDIRECT(ADDRESS(MATCH($C39,M!$A$1:$A$9999,1),3,,,"M")),2,FALSE),"-")</f>
        <v>-</v>
      </c>
      <c r="F40" s="191">
        <f t="shared" si="3"/>
        <v>0</v>
      </c>
      <c r="G40" s="175" t="str">
        <f t="shared" si="5"/>
        <v>-</v>
      </c>
      <c r="H40" s="175" t="str">
        <f t="shared" si="6"/>
        <v>-</v>
      </c>
      <c r="I40" s="115"/>
      <c r="J40" s="115"/>
      <c r="K40" s="115"/>
      <c r="L40" s="191" t="str">
        <f>IF(ISNUMBER($C40),COUNTIF($C$13:$C40,$C40),"-")</f>
        <v>-</v>
      </c>
      <c r="M40" s="201" t="str">
        <f t="shared" si="8"/>
        <v>-</v>
      </c>
      <c r="N40" s="201" t="str">
        <f>IF(ISNUMBER(M40),COUNTIF($M$14:$M40,M40),"-")</f>
        <v>-</v>
      </c>
      <c r="Q40" s="115"/>
    </row>
    <row r="41" spans="1:17" ht="7.5" customHeight="1">
      <c r="A41" s="173">
        <f t="shared" si="2"/>
      </c>
      <c r="B41" s="174">
        <f t="shared" si="0"/>
        <v>29</v>
      </c>
      <c r="C41" s="174" t="str">
        <f>F!F60</f>
        <v>-</v>
      </c>
      <c r="D41" s="191">
        <f t="shared" si="7"/>
        <v>0</v>
      </c>
      <c r="E41" s="176" t="str">
        <f ca="1">IF(ISNUMBER($C41),VLOOKUP($C41,INDIRECT(ADDRESS(MATCH($C40,M!$A$1:$A$9999,0),2,,,"M")):INDIRECT(ADDRESS(MATCH($C40,M!$A$1:$A$9999,1),3,,,"M")),2,FALSE),"-")</f>
        <v>-</v>
      </c>
      <c r="F41" s="191">
        <f t="shared" si="3"/>
        <v>0</v>
      </c>
      <c r="G41" s="175" t="str">
        <f t="shared" si="5"/>
        <v>-</v>
      </c>
      <c r="H41" s="175" t="str">
        <f t="shared" si="6"/>
        <v>-</v>
      </c>
      <c r="I41" s="115"/>
      <c r="J41" s="115"/>
      <c r="K41" s="115"/>
      <c r="L41" s="191" t="str">
        <f>IF(ISNUMBER($C41),COUNTIF($C$13:$C41,$C41),"-")</f>
        <v>-</v>
      </c>
      <c r="M41" s="201" t="str">
        <f t="shared" si="8"/>
        <v>-</v>
      </c>
      <c r="N41" s="201" t="str">
        <f>IF(ISNUMBER(M41),COUNTIF($M$14:$M41,M41),"-")</f>
        <v>-</v>
      </c>
      <c r="Q41" s="115"/>
    </row>
    <row r="42" spans="1:17" ht="7.5" customHeight="1">
      <c r="A42" s="173">
        <f t="shared" si="2"/>
      </c>
      <c r="B42" s="174">
        <f t="shared" si="0"/>
        <v>30</v>
      </c>
      <c r="C42" s="174" t="str">
        <f>F!F61</f>
        <v>-</v>
      </c>
      <c r="D42" s="191">
        <f t="shared" si="7"/>
        <v>0</v>
      </c>
      <c r="E42" s="176" t="str">
        <f ca="1">IF(ISNUMBER($C42),VLOOKUP($C42,INDIRECT(ADDRESS(MATCH($C41,M!$A$1:$A$9999,0),2,,,"M")):INDIRECT(ADDRESS(MATCH($C41,M!$A$1:$A$9999,1),3,,,"M")),2,FALSE),"-")</f>
        <v>-</v>
      </c>
      <c r="F42" s="191">
        <f t="shared" si="3"/>
        <v>0</v>
      </c>
      <c r="G42" s="175" t="str">
        <f t="shared" si="5"/>
        <v>-</v>
      </c>
      <c r="H42" s="175" t="str">
        <f t="shared" si="6"/>
        <v>-</v>
      </c>
      <c r="I42" s="115"/>
      <c r="J42" s="115"/>
      <c r="K42" s="115"/>
      <c r="L42" s="191" t="str">
        <f>IF(ISNUMBER($C42),COUNTIF($C$13:$C42,$C42),"-")</f>
        <v>-</v>
      </c>
      <c r="M42" s="201" t="str">
        <f t="shared" si="8"/>
        <v>-</v>
      </c>
      <c r="N42" s="201" t="str">
        <f>IF(ISNUMBER(M42),COUNTIF($M$14:$M42,M42),"-")</f>
        <v>-</v>
      </c>
      <c r="Q42" s="115"/>
    </row>
    <row r="43" spans="1:17" ht="7.5" customHeight="1">
      <c r="A43" s="173">
        <f t="shared" si="2"/>
      </c>
      <c r="B43" s="174">
        <f t="shared" si="0"/>
        <v>31</v>
      </c>
      <c r="C43" s="174" t="str">
        <f>F!F62</f>
        <v>-</v>
      </c>
      <c r="D43" s="191">
        <f t="shared" si="7"/>
        <v>0</v>
      </c>
      <c r="E43" s="176" t="str">
        <f ca="1">IF(ISNUMBER($C43),VLOOKUP($C43,INDIRECT(ADDRESS(MATCH($C42,M!$A$1:$A$9999,0),2,,,"M")):INDIRECT(ADDRESS(MATCH($C42,M!$A$1:$A$9999,1),3,,,"M")),2,FALSE),"-")</f>
        <v>-</v>
      </c>
      <c r="F43" s="191">
        <f t="shared" si="3"/>
        <v>0</v>
      </c>
      <c r="G43" s="175" t="str">
        <f t="shared" si="5"/>
        <v>-</v>
      </c>
      <c r="H43" s="175" t="str">
        <f t="shared" si="6"/>
        <v>-</v>
      </c>
      <c r="I43" s="115"/>
      <c r="J43" s="115"/>
      <c r="K43" s="115"/>
      <c r="L43" s="191" t="str">
        <f>IF(ISNUMBER($C43),COUNTIF($C$13:$C43,$C43),"-")</f>
        <v>-</v>
      </c>
      <c r="M43" s="201" t="str">
        <f t="shared" si="8"/>
        <v>-</v>
      </c>
      <c r="N43" s="201" t="str">
        <f>IF(ISNUMBER(M43),COUNTIF($M$14:$M43,M43),"-")</f>
        <v>-</v>
      </c>
      <c r="Q43" s="115"/>
    </row>
    <row r="44" spans="1:17" ht="7.5" customHeight="1">
      <c r="A44" s="173">
        <f t="shared" si="2"/>
      </c>
      <c r="B44" s="174">
        <f t="shared" si="0"/>
        <v>32</v>
      </c>
      <c r="C44" s="174" t="str">
        <f>F!F63</f>
        <v>-</v>
      </c>
      <c r="D44" s="191">
        <f t="shared" si="7"/>
        <v>0</v>
      </c>
      <c r="E44" s="176" t="str">
        <f ca="1">IF(ISNUMBER($C44),VLOOKUP($C44,INDIRECT(ADDRESS(MATCH($C43,M!$A$1:$A$9999,0),2,,,"M")):INDIRECT(ADDRESS(MATCH($C43,M!$A$1:$A$9999,1),3,,,"M")),2,FALSE),"-")</f>
        <v>-</v>
      </c>
      <c r="F44" s="191">
        <f t="shared" si="3"/>
        <v>0</v>
      </c>
      <c r="G44" s="175" t="str">
        <f t="shared" si="5"/>
        <v>-</v>
      </c>
      <c r="H44" s="175" t="str">
        <f t="shared" si="6"/>
        <v>-</v>
      </c>
      <c r="I44" s="115"/>
      <c r="J44" s="115"/>
      <c r="K44" s="115"/>
      <c r="L44" s="191" t="str">
        <f>IF(ISNUMBER($C44),COUNTIF($C$13:$C44,$C44),"-")</f>
        <v>-</v>
      </c>
      <c r="M44" s="201" t="str">
        <f t="shared" si="8"/>
        <v>-</v>
      </c>
      <c r="N44" s="201" t="str">
        <f>IF(ISNUMBER(M44),COUNTIF($M$14:$M44,M44),"-")</f>
        <v>-</v>
      </c>
      <c r="Q44" s="115"/>
    </row>
    <row r="45" spans="1:17" ht="7.5" customHeight="1">
      <c r="A45" s="173">
        <f t="shared" si="2"/>
      </c>
      <c r="B45" s="174">
        <f t="shared" si="0"/>
        <v>33</v>
      </c>
      <c r="C45" s="174" t="str">
        <f>F!F64</f>
        <v>-</v>
      </c>
      <c r="D45" s="191">
        <f t="shared" si="7"/>
        <v>0</v>
      </c>
      <c r="E45" s="176" t="str">
        <f ca="1">IF(ISNUMBER($C45),VLOOKUP($C45,INDIRECT(ADDRESS(MATCH($C44,M!$A$1:$A$9999,0),2,,,"M")):INDIRECT(ADDRESS(MATCH($C44,M!$A$1:$A$9999,1),3,,,"M")),2,FALSE),"-")</f>
        <v>-</v>
      </c>
      <c r="F45" s="191">
        <f aca="true" t="shared" si="9" ref="F45:F108">IF(ISNUMBER(N45),N45,0)</f>
        <v>0</v>
      </c>
      <c r="G45" s="175" t="str">
        <f t="shared" si="5"/>
        <v>-</v>
      </c>
      <c r="H45" s="175" t="str">
        <f t="shared" si="6"/>
        <v>-</v>
      </c>
      <c r="I45" s="115"/>
      <c r="J45" s="115"/>
      <c r="K45" s="115"/>
      <c r="L45" s="191" t="str">
        <f>IF(ISNUMBER($C45),COUNTIF($C$13:$C45,$C45),"-")</f>
        <v>-</v>
      </c>
      <c r="M45" s="201" t="str">
        <f t="shared" si="8"/>
        <v>-</v>
      </c>
      <c r="N45" s="201" t="str">
        <f>IF(ISNUMBER(M45),COUNTIF($M$14:$M45,M45),"-")</f>
        <v>-</v>
      </c>
      <c r="Q45" s="115"/>
    </row>
    <row r="46" spans="1:17" ht="7.5" customHeight="1">
      <c r="A46" s="173">
        <f aca="true" t="shared" si="10" ref="A46:A77">IF(B46=$C$8,"Mål","")</f>
      </c>
      <c r="B46" s="174">
        <f t="shared" si="0"/>
        <v>34</v>
      </c>
      <c r="C46" s="174" t="str">
        <f>F!F65</f>
        <v>-</v>
      </c>
      <c r="D46" s="191">
        <f t="shared" si="7"/>
        <v>0</v>
      </c>
      <c r="E46" s="176" t="str">
        <f ca="1">IF(ISNUMBER($C46),VLOOKUP($C46,INDIRECT(ADDRESS(MATCH($C45,M!$A$1:$A$9999,0),2,,,"M")):INDIRECT(ADDRESS(MATCH($C45,M!$A$1:$A$9999,1),3,,,"M")),2,FALSE),"-")</f>
        <v>-</v>
      </c>
      <c r="F46" s="191">
        <f t="shared" si="9"/>
        <v>0</v>
      </c>
      <c r="G46" s="175" t="str">
        <f t="shared" si="5"/>
        <v>-</v>
      </c>
      <c r="H46" s="175" t="str">
        <f t="shared" si="6"/>
        <v>-</v>
      </c>
      <c r="I46" s="115"/>
      <c r="J46" s="115"/>
      <c r="K46" s="115"/>
      <c r="L46" s="191" t="str">
        <f>IF(ISNUMBER($C46),COUNTIF($C$13:$C46,$C46),"-")</f>
        <v>-</v>
      </c>
      <c r="M46" s="201" t="str">
        <f t="shared" si="8"/>
        <v>-</v>
      </c>
      <c r="N46" s="201" t="str">
        <f>IF(ISNUMBER(M46),COUNTIF($M$14:$M46,M46),"-")</f>
        <v>-</v>
      </c>
      <c r="Q46" s="115"/>
    </row>
    <row r="47" spans="1:17" ht="7.5" customHeight="1">
      <c r="A47" s="173">
        <f t="shared" si="10"/>
      </c>
      <c r="B47" s="174">
        <f t="shared" si="0"/>
        <v>35</v>
      </c>
      <c r="C47" s="174" t="str">
        <f>F!F66</f>
        <v>-</v>
      </c>
      <c r="D47" s="191">
        <f t="shared" si="7"/>
        <v>0</v>
      </c>
      <c r="E47" s="176" t="str">
        <f ca="1">IF(ISNUMBER($C47),VLOOKUP($C47,INDIRECT(ADDRESS(MATCH($C46,M!$A$1:$A$9999,0),2,,,"M")):INDIRECT(ADDRESS(MATCH($C46,M!$A$1:$A$9999,1),3,,,"M")),2,FALSE),"-")</f>
        <v>-</v>
      </c>
      <c r="F47" s="191">
        <f t="shared" si="9"/>
        <v>0</v>
      </c>
      <c r="G47" s="175" t="str">
        <f t="shared" si="5"/>
        <v>-</v>
      </c>
      <c r="H47" s="175" t="str">
        <f t="shared" si="6"/>
        <v>-</v>
      </c>
      <c r="I47" s="115"/>
      <c r="J47" s="115"/>
      <c r="K47" s="115"/>
      <c r="L47" s="191" t="str">
        <f>IF(ISNUMBER($C47),COUNTIF($C$13:$C47,$C47),"-")</f>
        <v>-</v>
      </c>
      <c r="M47" s="201" t="str">
        <f t="shared" si="8"/>
        <v>-</v>
      </c>
      <c r="N47" s="201" t="str">
        <f>IF(ISNUMBER(M47),COUNTIF($M$14:$M47,M47),"-")</f>
        <v>-</v>
      </c>
      <c r="Q47" s="115"/>
    </row>
    <row r="48" spans="1:17" ht="7.5" customHeight="1">
      <c r="A48" s="173">
        <f t="shared" si="10"/>
      </c>
      <c r="B48" s="174">
        <f t="shared" si="0"/>
        <v>36</v>
      </c>
      <c r="C48" s="174" t="str">
        <f>F!F67</f>
        <v>-</v>
      </c>
      <c r="D48" s="191">
        <f t="shared" si="7"/>
        <v>0</v>
      </c>
      <c r="E48" s="176" t="str">
        <f ca="1">IF(ISNUMBER($C48),VLOOKUP($C48,INDIRECT(ADDRESS(MATCH($C47,M!$A$1:$A$9999,0),2,,,"M")):INDIRECT(ADDRESS(MATCH($C47,M!$A$1:$A$9999,1),3,,,"M")),2,FALSE),"-")</f>
        <v>-</v>
      </c>
      <c r="F48" s="191">
        <f t="shared" si="9"/>
        <v>0</v>
      </c>
      <c r="G48" s="175" t="str">
        <f t="shared" si="5"/>
        <v>-</v>
      </c>
      <c r="H48" s="175" t="str">
        <f t="shared" si="6"/>
        <v>-</v>
      </c>
      <c r="I48" s="115"/>
      <c r="J48" s="115"/>
      <c r="K48" s="115"/>
      <c r="L48" s="191" t="str">
        <f>IF(ISNUMBER($C48),COUNTIF($C$13:$C48,$C48),"-")</f>
        <v>-</v>
      </c>
      <c r="M48" s="201" t="str">
        <f t="shared" si="8"/>
        <v>-</v>
      </c>
      <c r="N48" s="201" t="str">
        <f>IF(ISNUMBER(M48),COUNTIF($M$14:$M48,M48),"-")</f>
        <v>-</v>
      </c>
      <c r="Q48" s="115"/>
    </row>
    <row r="49" spans="1:17" ht="7.5" customHeight="1">
      <c r="A49" s="173">
        <f t="shared" si="10"/>
      </c>
      <c r="B49" s="174">
        <f t="shared" si="0"/>
        <v>37</v>
      </c>
      <c r="C49" s="174" t="str">
        <f>F!F68</f>
        <v>-</v>
      </c>
      <c r="D49" s="191">
        <f t="shared" si="7"/>
        <v>0</v>
      </c>
      <c r="E49" s="176" t="str">
        <f ca="1">IF(ISNUMBER($C49),VLOOKUP($C49,INDIRECT(ADDRESS(MATCH($C48,M!$A$1:$A$9999,0),2,,,"M")):INDIRECT(ADDRESS(MATCH($C48,M!$A$1:$A$9999,1),3,,,"M")),2,FALSE),"-")</f>
        <v>-</v>
      </c>
      <c r="F49" s="191">
        <f t="shared" si="9"/>
        <v>0</v>
      </c>
      <c r="G49" s="175" t="str">
        <f t="shared" si="5"/>
        <v>-</v>
      </c>
      <c r="H49" s="175" t="str">
        <f t="shared" si="6"/>
        <v>-</v>
      </c>
      <c r="I49" s="115"/>
      <c r="J49" s="115"/>
      <c r="K49" s="115"/>
      <c r="L49" s="191" t="str">
        <f>IF(ISNUMBER($C49),COUNTIF($C$13:$C49,$C49),"-")</f>
        <v>-</v>
      </c>
      <c r="M49" s="201" t="str">
        <f t="shared" si="8"/>
        <v>-</v>
      </c>
      <c r="N49" s="201" t="str">
        <f>IF(ISNUMBER(M49),COUNTIF($M$14:$M49,M49),"-")</f>
        <v>-</v>
      </c>
      <c r="Q49" s="115"/>
    </row>
    <row r="50" spans="1:17" ht="7.5" customHeight="1">
      <c r="A50" s="173">
        <f t="shared" si="10"/>
      </c>
      <c r="B50" s="174">
        <f t="shared" si="0"/>
        <v>38</v>
      </c>
      <c r="C50" s="174" t="str">
        <f>F!F69</f>
        <v>-</v>
      </c>
      <c r="D50" s="191">
        <f t="shared" si="7"/>
        <v>0</v>
      </c>
      <c r="E50" s="176" t="str">
        <f ca="1">IF(ISNUMBER($C50),VLOOKUP($C50,INDIRECT(ADDRESS(MATCH($C49,M!$A$1:$A$9999,0),2,,,"M")):INDIRECT(ADDRESS(MATCH($C49,M!$A$1:$A$9999,1),3,,,"M")),2,FALSE),"-")</f>
        <v>-</v>
      </c>
      <c r="F50" s="191">
        <f t="shared" si="9"/>
        <v>0</v>
      </c>
      <c r="G50" s="175" t="str">
        <f t="shared" si="5"/>
        <v>-</v>
      </c>
      <c r="H50" s="175" t="str">
        <f t="shared" si="6"/>
        <v>-</v>
      </c>
      <c r="I50" s="115"/>
      <c r="J50" s="115"/>
      <c r="K50" s="115"/>
      <c r="L50" s="191" t="str">
        <f>IF(ISNUMBER($C50),COUNTIF($C$13:$C50,$C50),"-")</f>
        <v>-</v>
      </c>
      <c r="M50" s="201" t="str">
        <f t="shared" si="8"/>
        <v>-</v>
      </c>
      <c r="N50" s="201" t="str">
        <f>IF(ISNUMBER(M50),COUNTIF($M$14:$M50,M50),"-")</f>
        <v>-</v>
      </c>
      <c r="Q50" s="115"/>
    </row>
    <row r="51" spans="1:17" ht="7.5" customHeight="1">
      <c r="A51" s="173">
        <f t="shared" si="10"/>
      </c>
      <c r="B51" s="174">
        <f t="shared" si="0"/>
        <v>39</v>
      </c>
      <c r="C51" s="174" t="str">
        <f>F!F70</f>
        <v>-</v>
      </c>
      <c r="D51" s="191">
        <f t="shared" si="7"/>
        <v>0</v>
      </c>
      <c r="E51" s="176" t="str">
        <f ca="1">IF(ISNUMBER($C51),VLOOKUP($C51,INDIRECT(ADDRESS(MATCH($C50,M!$A$1:$A$9999,0),2,,,"M")):INDIRECT(ADDRESS(MATCH($C50,M!$A$1:$A$9999,1),3,,,"M")),2,FALSE),"-")</f>
        <v>-</v>
      </c>
      <c r="F51" s="191">
        <f t="shared" si="9"/>
        <v>0</v>
      </c>
      <c r="G51" s="175" t="str">
        <f t="shared" si="5"/>
        <v>-</v>
      </c>
      <c r="H51" s="175" t="str">
        <f t="shared" si="6"/>
        <v>-</v>
      </c>
      <c r="I51" s="115"/>
      <c r="J51" s="115"/>
      <c r="K51" s="115"/>
      <c r="L51" s="191" t="str">
        <f>IF(ISNUMBER($C51),COUNTIF($C$13:$C51,$C51),"-")</f>
        <v>-</v>
      </c>
      <c r="M51" s="201" t="str">
        <f t="shared" si="8"/>
        <v>-</v>
      </c>
      <c r="N51" s="201" t="str">
        <f>IF(ISNUMBER(M51),COUNTIF($M$14:$M51,M51),"-")</f>
        <v>-</v>
      </c>
      <c r="Q51" s="115"/>
    </row>
    <row r="52" spans="1:17" ht="7.5" customHeight="1">
      <c r="A52" s="173">
        <f t="shared" si="10"/>
      </c>
      <c r="B52" s="174">
        <f t="shared" si="0"/>
        <v>40</v>
      </c>
      <c r="C52" s="174" t="str">
        <f>F!F71</f>
        <v>-</v>
      </c>
      <c r="D52" s="191">
        <f t="shared" si="7"/>
        <v>0</v>
      </c>
      <c r="E52" s="176" t="str">
        <f ca="1">IF(ISNUMBER($C52),VLOOKUP($C52,INDIRECT(ADDRESS(MATCH($C51,M!$A$1:$A$9999,0),2,,,"M")):INDIRECT(ADDRESS(MATCH($C51,M!$A$1:$A$9999,1),3,,,"M")),2,FALSE),"-")</f>
        <v>-</v>
      </c>
      <c r="F52" s="191">
        <f t="shared" si="9"/>
        <v>0</v>
      </c>
      <c r="G52" s="175" t="str">
        <f t="shared" si="5"/>
        <v>-</v>
      </c>
      <c r="H52" s="175" t="str">
        <f t="shared" si="6"/>
        <v>-</v>
      </c>
      <c r="I52" s="115"/>
      <c r="J52" s="115"/>
      <c r="K52" s="115"/>
      <c r="L52" s="191" t="str">
        <f>IF(ISNUMBER($C52),COUNTIF($C$13:$C52,$C52),"-")</f>
        <v>-</v>
      </c>
      <c r="M52" s="201" t="str">
        <f t="shared" si="8"/>
        <v>-</v>
      </c>
      <c r="N52" s="201" t="str">
        <f>IF(ISNUMBER(M52),COUNTIF($M$14:$M52,M52),"-")</f>
        <v>-</v>
      </c>
      <c r="Q52" s="115"/>
    </row>
    <row r="53" spans="1:17" ht="7.5" customHeight="1">
      <c r="A53" s="173">
        <f t="shared" si="10"/>
      </c>
      <c r="B53" s="174">
        <f t="shared" si="0"/>
        <v>41</v>
      </c>
      <c r="C53" s="174" t="str">
        <f>F!F72</f>
        <v>-</v>
      </c>
      <c r="D53" s="191">
        <f t="shared" si="7"/>
        <v>0</v>
      </c>
      <c r="E53" s="176" t="str">
        <f ca="1">IF(ISNUMBER($C53),VLOOKUP($C53,INDIRECT(ADDRESS(MATCH($C52,M!$A$1:$A$9999,0),2,,,"M")):INDIRECT(ADDRESS(MATCH($C52,M!$A$1:$A$9999,1),3,,,"M")),2,FALSE),"-")</f>
        <v>-</v>
      </c>
      <c r="F53" s="191">
        <f t="shared" si="9"/>
        <v>0</v>
      </c>
      <c r="G53" s="175" t="str">
        <f t="shared" si="5"/>
        <v>-</v>
      </c>
      <c r="H53" s="175" t="str">
        <f t="shared" si="6"/>
        <v>-</v>
      </c>
      <c r="I53" s="115"/>
      <c r="J53" s="115"/>
      <c r="K53" s="115"/>
      <c r="L53" s="191" t="str">
        <f>IF(ISNUMBER($C53),COUNTIF($C$13:$C53,$C53),"-")</f>
        <v>-</v>
      </c>
      <c r="M53" s="201" t="str">
        <f t="shared" si="8"/>
        <v>-</v>
      </c>
      <c r="N53" s="201" t="str">
        <f>IF(ISNUMBER(M53),COUNTIF($M$14:$M53,M53),"-")</f>
        <v>-</v>
      </c>
      <c r="Q53" s="115"/>
    </row>
    <row r="54" spans="1:17" ht="7.5" customHeight="1">
      <c r="A54" s="173">
        <f t="shared" si="10"/>
      </c>
      <c r="B54" s="174">
        <f t="shared" si="0"/>
        <v>42</v>
      </c>
      <c r="C54" s="174" t="str">
        <f>F!F73</f>
        <v>-</v>
      </c>
      <c r="D54" s="191">
        <f t="shared" si="7"/>
        <v>0</v>
      </c>
      <c r="E54" s="176" t="str">
        <f ca="1">IF(ISNUMBER($C54),VLOOKUP($C54,INDIRECT(ADDRESS(MATCH($C53,M!$A$1:$A$9999,0),2,,,"M")):INDIRECT(ADDRESS(MATCH($C53,M!$A$1:$A$9999,1),3,,,"M")),2,FALSE),"-")</f>
        <v>-</v>
      </c>
      <c r="F54" s="191">
        <f t="shared" si="9"/>
        <v>0</v>
      </c>
      <c r="G54" s="175" t="str">
        <f t="shared" si="5"/>
        <v>-</v>
      </c>
      <c r="H54" s="175" t="str">
        <f t="shared" si="6"/>
        <v>-</v>
      </c>
      <c r="I54" s="115"/>
      <c r="J54" s="115"/>
      <c r="K54" s="115"/>
      <c r="L54" s="191" t="str">
        <f>IF(ISNUMBER($C54),COUNTIF($C$13:$C54,$C54),"-")</f>
        <v>-</v>
      </c>
      <c r="M54" s="201" t="str">
        <f t="shared" si="8"/>
        <v>-</v>
      </c>
      <c r="N54" s="201" t="str">
        <f>IF(ISNUMBER(M54),COUNTIF($M$14:$M54,M54),"-")</f>
        <v>-</v>
      </c>
      <c r="Q54" s="115"/>
    </row>
    <row r="55" spans="1:17" ht="7.5" customHeight="1">
      <c r="A55" s="173">
        <f t="shared" si="10"/>
      </c>
      <c r="B55" s="174">
        <f t="shared" si="0"/>
        <v>43</v>
      </c>
      <c r="C55" s="174" t="str">
        <f>F!F74</f>
        <v>-</v>
      </c>
      <c r="D55" s="191">
        <f t="shared" si="7"/>
        <v>0</v>
      </c>
      <c r="E55" s="176" t="str">
        <f ca="1">IF(ISNUMBER($C55),VLOOKUP($C55,INDIRECT(ADDRESS(MATCH($C54,M!$A$1:$A$9999,0),2,,,"M")):INDIRECT(ADDRESS(MATCH($C54,M!$A$1:$A$9999,1),3,,,"M")),2,FALSE),"-")</f>
        <v>-</v>
      </c>
      <c r="F55" s="191">
        <f t="shared" si="9"/>
        <v>0</v>
      </c>
      <c r="G55" s="175" t="str">
        <f t="shared" si="5"/>
        <v>-</v>
      </c>
      <c r="H55" s="175" t="str">
        <f t="shared" si="6"/>
        <v>-</v>
      </c>
      <c r="I55" s="115"/>
      <c r="J55" s="115"/>
      <c r="K55" s="115"/>
      <c r="L55" s="191" t="str">
        <f>IF(ISNUMBER($C55),COUNTIF($C$13:$C55,$C55),"-")</f>
        <v>-</v>
      </c>
      <c r="M55" s="201" t="str">
        <f t="shared" si="8"/>
        <v>-</v>
      </c>
      <c r="N55" s="201" t="str">
        <f>IF(ISNUMBER(M55),COUNTIF($M$14:$M55,M55),"-")</f>
        <v>-</v>
      </c>
      <c r="Q55" s="115"/>
    </row>
    <row r="56" spans="1:17" ht="7.5" customHeight="1">
      <c r="A56" s="173">
        <f t="shared" si="10"/>
      </c>
      <c r="B56" s="174">
        <f t="shared" si="0"/>
        <v>44</v>
      </c>
      <c r="C56" s="174" t="str">
        <f>F!F75</f>
        <v>-</v>
      </c>
      <c r="D56" s="191">
        <f t="shared" si="7"/>
        <v>0</v>
      </c>
      <c r="E56" s="176" t="str">
        <f ca="1">IF(ISNUMBER($C56),VLOOKUP($C56,INDIRECT(ADDRESS(MATCH($C55,M!$A$1:$A$9999,0),2,,,"M")):INDIRECT(ADDRESS(MATCH($C55,M!$A$1:$A$9999,1),3,,,"M")),2,FALSE),"-")</f>
        <v>-</v>
      </c>
      <c r="F56" s="191">
        <f t="shared" si="9"/>
        <v>0</v>
      </c>
      <c r="G56" s="175" t="str">
        <f t="shared" si="5"/>
        <v>-</v>
      </c>
      <c r="H56" s="175" t="str">
        <f t="shared" si="6"/>
        <v>-</v>
      </c>
      <c r="I56" s="115"/>
      <c r="J56" s="115"/>
      <c r="K56" s="115"/>
      <c r="L56" s="191" t="str">
        <f>IF(ISNUMBER($C56),COUNTIF($C$13:$C56,$C56),"-")</f>
        <v>-</v>
      </c>
      <c r="M56" s="201" t="str">
        <f t="shared" si="8"/>
        <v>-</v>
      </c>
      <c r="N56" s="201" t="str">
        <f>IF(ISNUMBER(M56),COUNTIF($M$14:$M56,M56),"-")</f>
        <v>-</v>
      </c>
      <c r="Q56" s="115"/>
    </row>
    <row r="57" spans="1:17" ht="7.5" customHeight="1">
      <c r="A57" s="173">
        <f t="shared" si="10"/>
      </c>
      <c r="B57" s="174">
        <f t="shared" si="0"/>
        <v>45</v>
      </c>
      <c r="C57" s="174" t="str">
        <f>F!F76</f>
        <v>-</v>
      </c>
      <c r="D57" s="191">
        <f t="shared" si="7"/>
        <v>0</v>
      </c>
      <c r="E57" s="176" t="str">
        <f ca="1">IF(ISNUMBER($C57),VLOOKUP($C57,INDIRECT(ADDRESS(MATCH($C56,M!$A$1:$A$9999,0),2,,,"M")):INDIRECT(ADDRESS(MATCH($C56,M!$A$1:$A$9999,1),3,,,"M")),2,FALSE),"-")</f>
        <v>-</v>
      </c>
      <c r="F57" s="191">
        <f t="shared" si="9"/>
        <v>0</v>
      </c>
      <c r="G57" s="175" t="str">
        <f t="shared" si="5"/>
        <v>-</v>
      </c>
      <c r="H57" s="175" t="str">
        <f t="shared" si="6"/>
        <v>-</v>
      </c>
      <c r="I57" s="115"/>
      <c r="J57" s="115"/>
      <c r="K57" s="115"/>
      <c r="L57" s="191" t="str">
        <f>IF(ISNUMBER($C57),COUNTIF($C$13:$C57,$C57),"-")</f>
        <v>-</v>
      </c>
      <c r="M57" s="201" t="str">
        <f t="shared" si="8"/>
        <v>-</v>
      </c>
      <c r="N57" s="201" t="str">
        <f>IF(ISNUMBER(M57),COUNTIF($M$14:$M57,M57),"-")</f>
        <v>-</v>
      </c>
      <c r="Q57" s="115"/>
    </row>
    <row r="58" spans="1:17" ht="7.5" customHeight="1">
      <c r="A58" s="173">
        <f t="shared" si="10"/>
      </c>
      <c r="B58" s="174">
        <f t="shared" si="0"/>
        <v>46</v>
      </c>
      <c r="C58" s="174" t="str">
        <f>F!F77</f>
        <v>-</v>
      </c>
      <c r="D58" s="191">
        <f t="shared" si="7"/>
        <v>0</v>
      </c>
      <c r="E58" s="176" t="str">
        <f ca="1">IF(ISNUMBER($C58),VLOOKUP($C58,INDIRECT(ADDRESS(MATCH($C57,M!$A$1:$A$9999,0),2,,,"M")):INDIRECT(ADDRESS(MATCH($C57,M!$A$1:$A$9999,1),3,,,"M")),2,FALSE),"-")</f>
        <v>-</v>
      </c>
      <c r="F58" s="191">
        <f t="shared" si="9"/>
        <v>0</v>
      </c>
      <c r="G58" s="175" t="str">
        <f t="shared" si="5"/>
        <v>-</v>
      </c>
      <c r="H58" s="175" t="str">
        <f t="shared" si="6"/>
        <v>-</v>
      </c>
      <c r="I58" s="115"/>
      <c r="J58" s="115"/>
      <c r="K58" s="115"/>
      <c r="L58" s="191" t="str">
        <f>IF(ISNUMBER($C58),COUNTIF($C$13:$C58,$C58),"-")</f>
        <v>-</v>
      </c>
      <c r="M58" s="201" t="str">
        <f t="shared" si="8"/>
        <v>-</v>
      </c>
      <c r="N58" s="201" t="str">
        <f>IF(ISNUMBER(M58),COUNTIF($M$14:$M58,M58),"-")</f>
        <v>-</v>
      </c>
      <c r="Q58" s="115"/>
    </row>
    <row r="59" spans="1:17" ht="7.5" customHeight="1">
      <c r="A59" s="173">
        <f t="shared" si="10"/>
      </c>
      <c r="B59" s="174">
        <f t="shared" si="0"/>
        <v>47</v>
      </c>
      <c r="C59" s="174" t="str">
        <f>F!F78</f>
        <v>-</v>
      </c>
      <c r="D59" s="191">
        <f t="shared" si="7"/>
        <v>0</v>
      </c>
      <c r="E59" s="176" t="str">
        <f ca="1">IF(ISNUMBER($C59),VLOOKUP($C59,INDIRECT(ADDRESS(MATCH($C58,M!$A$1:$A$9999,0),2,,,"M")):INDIRECT(ADDRESS(MATCH($C58,M!$A$1:$A$9999,1),3,,,"M")),2,FALSE),"-")</f>
        <v>-</v>
      </c>
      <c r="F59" s="191">
        <f t="shared" si="9"/>
        <v>0</v>
      </c>
      <c r="G59" s="175" t="str">
        <f t="shared" si="5"/>
        <v>-</v>
      </c>
      <c r="H59" s="175" t="str">
        <f t="shared" si="6"/>
        <v>-</v>
      </c>
      <c r="I59" s="115"/>
      <c r="J59" s="115"/>
      <c r="K59" s="115"/>
      <c r="L59" s="191" t="str">
        <f>IF(ISNUMBER($C59),COUNTIF($C$13:$C59,$C59),"-")</f>
        <v>-</v>
      </c>
      <c r="M59" s="201" t="str">
        <f t="shared" si="8"/>
        <v>-</v>
      </c>
      <c r="N59" s="201" t="str">
        <f>IF(ISNUMBER(M59),COUNTIF($M$14:$M59,M59),"-")</f>
        <v>-</v>
      </c>
      <c r="Q59" s="115"/>
    </row>
    <row r="60" spans="1:17" ht="7.5" customHeight="1">
      <c r="A60" s="173">
        <f t="shared" si="10"/>
      </c>
      <c r="B60" s="174">
        <f t="shared" si="0"/>
        <v>48</v>
      </c>
      <c r="C60" s="174" t="str">
        <f>F!F79</f>
        <v>-</v>
      </c>
      <c r="D60" s="191">
        <f t="shared" si="7"/>
        <v>0</v>
      </c>
      <c r="E60" s="176" t="str">
        <f ca="1">IF(ISNUMBER($C60),VLOOKUP($C60,INDIRECT(ADDRESS(MATCH($C59,M!$A$1:$A$9999,0),2,,,"M")):INDIRECT(ADDRESS(MATCH($C59,M!$A$1:$A$9999,1),3,,,"M")),2,FALSE),"-")</f>
        <v>-</v>
      </c>
      <c r="F60" s="191">
        <f t="shared" si="9"/>
        <v>0</v>
      </c>
      <c r="G60" s="175" t="str">
        <f t="shared" si="5"/>
        <v>-</v>
      </c>
      <c r="H60" s="175" t="str">
        <f t="shared" si="6"/>
        <v>-</v>
      </c>
      <c r="I60" s="115"/>
      <c r="J60" s="115"/>
      <c r="K60" s="115"/>
      <c r="L60" s="191" t="str">
        <f>IF(ISNUMBER($C60),COUNTIF($C$13:$C60,$C60),"-")</f>
        <v>-</v>
      </c>
      <c r="M60" s="201" t="str">
        <f t="shared" si="8"/>
        <v>-</v>
      </c>
      <c r="N60" s="201" t="str">
        <f>IF(ISNUMBER(M60),COUNTIF($M$14:$M60,M60),"-")</f>
        <v>-</v>
      </c>
      <c r="Q60" s="115"/>
    </row>
    <row r="61" spans="1:17" ht="7.5" customHeight="1">
      <c r="A61" s="173">
        <f t="shared" si="10"/>
      </c>
      <c r="B61" s="174">
        <f t="shared" si="0"/>
        <v>49</v>
      </c>
      <c r="C61" s="174" t="str">
        <f>F!F80</f>
        <v>-</v>
      </c>
      <c r="D61" s="191">
        <f t="shared" si="7"/>
        <v>0</v>
      </c>
      <c r="E61" s="176" t="str">
        <f ca="1">IF(ISNUMBER($C61),VLOOKUP($C61,INDIRECT(ADDRESS(MATCH($C60,M!$A$1:$A$9999,0),2,,,"M")):INDIRECT(ADDRESS(MATCH($C60,M!$A$1:$A$9999,1),3,,,"M")),2,FALSE),"-")</f>
        <v>-</v>
      </c>
      <c r="F61" s="191">
        <f t="shared" si="9"/>
        <v>0</v>
      </c>
      <c r="G61" s="175" t="str">
        <f t="shared" si="5"/>
        <v>-</v>
      </c>
      <c r="H61" s="175" t="str">
        <f t="shared" si="6"/>
        <v>-</v>
      </c>
      <c r="I61" s="115"/>
      <c r="J61" s="115"/>
      <c r="K61" s="115"/>
      <c r="L61" s="191" t="str">
        <f>IF(ISNUMBER($C61),COUNTIF($C$13:$C61,$C61),"-")</f>
        <v>-</v>
      </c>
      <c r="M61" s="201" t="str">
        <f t="shared" si="8"/>
        <v>-</v>
      </c>
      <c r="N61" s="201" t="str">
        <f>IF(ISNUMBER(M61),COUNTIF($M$14:$M61,M61),"-")</f>
        <v>-</v>
      </c>
      <c r="Q61" s="115"/>
    </row>
    <row r="62" spans="1:17" ht="7.5" customHeight="1">
      <c r="A62" s="173">
        <f t="shared" si="10"/>
      </c>
      <c r="B62" s="174">
        <f t="shared" si="0"/>
        <v>50</v>
      </c>
      <c r="C62" s="174" t="str">
        <f>F!F81</f>
        <v>-</v>
      </c>
      <c r="D62" s="191">
        <f t="shared" si="7"/>
        <v>0</v>
      </c>
      <c r="E62" s="176" t="str">
        <f ca="1">IF(ISNUMBER($C62),VLOOKUP($C62,INDIRECT(ADDRESS(MATCH($C61,M!$A$1:$A$9999,0),2,,,"M")):INDIRECT(ADDRESS(MATCH($C61,M!$A$1:$A$9999,1),3,,,"M")),2,FALSE),"-")</f>
        <v>-</v>
      </c>
      <c r="F62" s="191">
        <f t="shared" si="9"/>
        <v>0</v>
      </c>
      <c r="G62" s="175" t="str">
        <f t="shared" si="5"/>
        <v>-</v>
      </c>
      <c r="H62" s="175" t="str">
        <f t="shared" si="6"/>
        <v>-</v>
      </c>
      <c r="I62" s="115"/>
      <c r="J62" s="115"/>
      <c r="K62" s="115"/>
      <c r="L62" s="191" t="str">
        <f>IF(ISNUMBER($C62),COUNTIF($C$13:$C62,$C62),"-")</f>
        <v>-</v>
      </c>
      <c r="M62" s="201" t="str">
        <f t="shared" si="8"/>
        <v>-</v>
      </c>
      <c r="N62" s="201" t="str">
        <f>IF(ISNUMBER(M62),COUNTIF($M$14:$M62,M62),"-")</f>
        <v>-</v>
      </c>
      <c r="Q62" s="115"/>
    </row>
    <row r="63" spans="1:17" ht="7.5" customHeight="1">
      <c r="A63" s="173">
        <f t="shared" si="10"/>
      </c>
      <c r="B63" s="174">
        <f t="shared" si="0"/>
        <v>51</v>
      </c>
      <c r="C63" s="174" t="str">
        <f>F!F82</f>
        <v>-</v>
      </c>
      <c r="D63" s="191">
        <f t="shared" si="7"/>
        <v>0</v>
      </c>
      <c r="E63" s="176" t="str">
        <f ca="1">IF(ISNUMBER($C63),VLOOKUP($C63,INDIRECT(ADDRESS(MATCH($C62,M!$A$1:$A$9999,0),2,,,"M")):INDIRECT(ADDRESS(MATCH($C62,M!$A$1:$A$9999,1),3,,,"M")),2,FALSE),"-")</f>
        <v>-</v>
      </c>
      <c r="F63" s="191">
        <f t="shared" si="9"/>
        <v>0</v>
      </c>
      <c r="G63" s="175" t="str">
        <f t="shared" si="5"/>
        <v>-</v>
      </c>
      <c r="H63" s="175" t="str">
        <f t="shared" si="6"/>
        <v>-</v>
      </c>
      <c r="I63" s="115"/>
      <c r="J63" s="115"/>
      <c r="K63" s="115"/>
      <c r="L63" s="191" t="str">
        <f>IF(ISNUMBER($C63),COUNTIF($C$13:$C63,$C63),"-")</f>
        <v>-</v>
      </c>
      <c r="M63" s="201" t="str">
        <f t="shared" si="8"/>
        <v>-</v>
      </c>
      <c r="N63" s="201" t="str">
        <f>IF(ISNUMBER(M63),COUNTIF($M$14:$M63,M63),"-")</f>
        <v>-</v>
      </c>
      <c r="Q63" s="115"/>
    </row>
    <row r="64" spans="1:17" ht="7.5" customHeight="1">
      <c r="A64" s="173">
        <f t="shared" si="10"/>
      </c>
      <c r="B64" s="174">
        <f t="shared" si="0"/>
        <v>52</v>
      </c>
      <c r="C64" s="174" t="str">
        <f>F!F83</f>
        <v>-</v>
      </c>
      <c r="D64" s="191">
        <f t="shared" si="7"/>
        <v>0</v>
      </c>
      <c r="E64" s="176" t="str">
        <f ca="1">IF(ISNUMBER($C64),VLOOKUP($C64,INDIRECT(ADDRESS(MATCH($C63,M!$A$1:$A$9999,0),2,,,"M")):INDIRECT(ADDRESS(MATCH($C63,M!$A$1:$A$9999,1),3,,,"M")),2,FALSE),"-")</f>
        <v>-</v>
      </c>
      <c r="F64" s="191">
        <f t="shared" si="9"/>
        <v>0</v>
      </c>
      <c r="G64" s="175" t="str">
        <f t="shared" si="5"/>
        <v>-</v>
      </c>
      <c r="H64" s="175" t="str">
        <f t="shared" si="6"/>
        <v>-</v>
      </c>
      <c r="I64" s="115"/>
      <c r="J64" s="115"/>
      <c r="K64" s="115"/>
      <c r="L64" s="191" t="str">
        <f>IF(ISNUMBER($C64),COUNTIF($C$13:$C64,$C64),"-")</f>
        <v>-</v>
      </c>
      <c r="M64" s="201" t="str">
        <f t="shared" si="8"/>
        <v>-</v>
      </c>
      <c r="N64" s="201" t="str">
        <f>IF(ISNUMBER(M64),COUNTIF($M$14:$M64,M64),"-")</f>
        <v>-</v>
      </c>
      <c r="Q64" s="115"/>
    </row>
    <row r="65" spans="1:17" ht="7.5" customHeight="1">
      <c r="A65" s="173">
        <f t="shared" si="10"/>
      </c>
      <c r="B65" s="174">
        <f t="shared" si="0"/>
        <v>53</v>
      </c>
      <c r="C65" s="174" t="str">
        <f>F!F84</f>
        <v>-</v>
      </c>
      <c r="D65" s="191">
        <f t="shared" si="7"/>
        <v>0</v>
      </c>
      <c r="E65" s="176" t="str">
        <f ca="1">IF(ISNUMBER($C65),VLOOKUP($C65,INDIRECT(ADDRESS(MATCH($C64,M!$A$1:$A$9999,0),2,,,"M")):INDIRECT(ADDRESS(MATCH($C64,M!$A$1:$A$9999,1),3,,,"M")),2,FALSE),"-")</f>
        <v>-</v>
      </c>
      <c r="F65" s="191">
        <f t="shared" si="9"/>
        <v>0</v>
      </c>
      <c r="G65" s="175" t="str">
        <f t="shared" si="5"/>
        <v>-</v>
      </c>
      <c r="H65" s="175" t="str">
        <f t="shared" si="6"/>
        <v>-</v>
      </c>
      <c r="I65" s="115"/>
      <c r="J65" s="115"/>
      <c r="K65" s="115"/>
      <c r="L65" s="191" t="str">
        <f>IF(ISNUMBER($C65),COUNTIF($C$13:$C65,$C65),"-")</f>
        <v>-</v>
      </c>
      <c r="M65" s="201" t="str">
        <f t="shared" si="8"/>
        <v>-</v>
      </c>
      <c r="N65" s="201" t="str">
        <f>IF(ISNUMBER(M65),COUNTIF($M$14:$M65,M65),"-")</f>
        <v>-</v>
      </c>
      <c r="Q65" s="115"/>
    </row>
    <row r="66" spans="1:17" ht="7.5" customHeight="1">
      <c r="A66" s="173">
        <f t="shared" si="10"/>
      </c>
      <c r="B66" s="174">
        <f t="shared" si="0"/>
        <v>54</v>
      </c>
      <c r="C66" s="174" t="str">
        <f>F!F85</f>
        <v>-</v>
      </c>
      <c r="D66" s="191">
        <f t="shared" si="7"/>
        <v>0</v>
      </c>
      <c r="E66" s="176" t="str">
        <f ca="1">IF(ISNUMBER($C66),VLOOKUP($C66,INDIRECT(ADDRESS(MATCH($C65,M!$A$1:$A$9999,0),2,,,"M")):INDIRECT(ADDRESS(MATCH($C65,M!$A$1:$A$9999,1),3,,,"M")),2,FALSE),"-")</f>
        <v>-</v>
      </c>
      <c r="F66" s="191">
        <f t="shared" si="9"/>
        <v>0</v>
      </c>
      <c r="G66" s="175" t="str">
        <f t="shared" si="5"/>
        <v>-</v>
      </c>
      <c r="H66" s="175" t="str">
        <f t="shared" si="6"/>
        <v>-</v>
      </c>
      <c r="I66" s="115"/>
      <c r="J66" s="115"/>
      <c r="K66" s="115"/>
      <c r="L66" s="191" t="str">
        <f>IF(ISNUMBER($C66),COUNTIF($C$13:$C66,$C66),"-")</f>
        <v>-</v>
      </c>
      <c r="M66" s="201" t="str">
        <f t="shared" si="8"/>
        <v>-</v>
      </c>
      <c r="N66" s="201" t="str">
        <f>IF(ISNUMBER(M66),COUNTIF($M$14:$M66,M66),"-")</f>
        <v>-</v>
      </c>
      <c r="Q66" s="115"/>
    </row>
    <row r="67" spans="1:17" ht="7.5" customHeight="1">
      <c r="A67" s="173">
        <f t="shared" si="10"/>
      </c>
      <c r="B67" s="174">
        <f t="shared" si="0"/>
        <v>55</v>
      </c>
      <c r="C67" s="174" t="str">
        <f>F!F86</f>
        <v>-</v>
      </c>
      <c r="D67" s="191">
        <f t="shared" si="7"/>
        <v>0</v>
      </c>
      <c r="E67" s="176" t="str">
        <f ca="1">IF(ISNUMBER($C67),VLOOKUP($C67,INDIRECT(ADDRESS(MATCH($C66,M!$A$1:$A$9999,0),2,,,"M")):INDIRECT(ADDRESS(MATCH($C66,M!$A$1:$A$9999,1),3,,,"M")),2,FALSE),"-")</f>
        <v>-</v>
      </c>
      <c r="F67" s="191">
        <f t="shared" si="9"/>
        <v>0</v>
      </c>
      <c r="G67" s="175" t="str">
        <f t="shared" si="5"/>
        <v>-</v>
      </c>
      <c r="H67" s="175" t="str">
        <f t="shared" si="6"/>
        <v>-</v>
      </c>
      <c r="I67" s="115"/>
      <c r="J67" s="115"/>
      <c r="K67" s="115"/>
      <c r="L67" s="191" t="str">
        <f>IF(ISNUMBER($C67),COUNTIF($C$13:$C67,$C67),"-")</f>
        <v>-</v>
      </c>
      <c r="M67" s="201" t="str">
        <f t="shared" si="8"/>
        <v>-</v>
      </c>
      <c r="N67" s="201" t="str">
        <f>IF(ISNUMBER(M67),COUNTIF($M$14:$M67,M67),"-")</f>
        <v>-</v>
      </c>
      <c r="Q67" s="115"/>
    </row>
    <row r="68" spans="1:17" ht="7.5" customHeight="1">
      <c r="A68" s="173">
        <f t="shared" si="10"/>
      </c>
      <c r="B68" s="174">
        <f t="shared" si="0"/>
        <v>56</v>
      </c>
      <c r="C68" s="174" t="str">
        <f>F!F87</f>
        <v>-</v>
      </c>
      <c r="D68" s="191">
        <f t="shared" si="7"/>
        <v>0</v>
      </c>
      <c r="E68" s="176" t="str">
        <f ca="1">IF(ISNUMBER($C68),VLOOKUP($C68,INDIRECT(ADDRESS(MATCH($C67,M!$A$1:$A$9999,0),2,,,"M")):INDIRECT(ADDRESS(MATCH($C67,M!$A$1:$A$9999,1),3,,,"M")),2,FALSE),"-")</f>
        <v>-</v>
      </c>
      <c r="F68" s="191">
        <f t="shared" si="9"/>
        <v>0</v>
      </c>
      <c r="G68" s="175" t="str">
        <f t="shared" si="5"/>
        <v>-</v>
      </c>
      <c r="H68" s="175" t="str">
        <f t="shared" si="6"/>
        <v>-</v>
      </c>
      <c r="I68" s="115"/>
      <c r="J68" s="115"/>
      <c r="K68" s="115"/>
      <c r="L68" s="191" t="str">
        <f>IF(ISNUMBER($C68),COUNTIF($C$13:$C68,$C68),"-")</f>
        <v>-</v>
      </c>
      <c r="M68" s="201" t="str">
        <f t="shared" si="8"/>
        <v>-</v>
      </c>
      <c r="N68" s="201" t="str">
        <f>IF(ISNUMBER(M68),COUNTIF($M$14:$M68,M68),"-")</f>
        <v>-</v>
      </c>
      <c r="Q68" s="115"/>
    </row>
    <row r="69" spans="1:17" ht="7.5" customHeight="1">
      <c r="A69" s="173">
        <f t="shared" si="10"/>
      </c>
      <c r="B69" s="174">
        <f t="shared" si="0"/>
        <v>57</v>
      </c>
      <c r="C69" s="174" t="str">
        <f>F!F88</f>
        <v>-</v>
      </c>
      <c r="D69" s="191">
        <f t="shared" si="7"/>
        <v>0</v>
      </c>
      <c r="E69" s="176" t="str">
        <f ca="1">IF(ISNUMBER($C69),VLOOKUP($C69,INDIRECT(ADDRESS(MATCH($C68,M!$A$1:$A$9999,0),2,,,"M")):INDIRECT(ADDRESS(MATCH($C68,M!$A$1:$A$9999,1),3,,,"M")),2,FALSE),"-")</f>
        <v>-</v>
      </c>
      <c r="F69" s="191">
        <f t="shared" si="9"/>
        <v>0</v>
      </c>
      <c r="G69" s="175" t="str">
        <f t="shared" si="5"/>
        <v>-</v>
      </c>
      <c r="H69" s="175" t="str">
        <f t="shared" si="6"/>
        <v>-</v>
      </c>
      <c r="I69" s="115"/>
      <c r="J69" s="115"/>
      <c r="K69" s="115"/>
      <c r="L69" s="191" t="str">
        <f>IF(ISNUMBER($C69),COUNTIF($C$13:$C69,$C69),"-")</f>
        <v>-</v>
      </c>
      <c r="M69" s="201" t="str">
        <f t="shared" si="8"/>
        <v>-</v>
      </c>
      <c r="N69" s="201" t="str">
        <f>IF(ISNUMBER(M69),COUNTIF($M$14:$M69,M69),"-")</f>
        <v>-</v>
      </c>
      <c r="Q69" s="115"/>
    </row>
    <row r="70" spans="1:17" ht="7.5" customHeight="1">
      <c r="A70" s="173">
        <f t="shared" si="10"/>
      </c>
      <c r="B70" s="174">
        <f t="shared" si="0"/>
        <v>58</v>
      </c>
      <c r="C70" s="174" t="str">
        <f>F!F89</f>
        <v>-</v>
      </c>
      <c r="D70" s="191">
        <f t="shared" si="7"/>
        <v>0</v>
      </c>
      <c r="E70" s="176" t="str">
        <f ca="1">IF(ISNUMBER($C70),VLOOKUP($C70,INDIRECT(ADDRESS(MATCH($C69,M!$A$1:$A$9999,0),2,,,"M")):INDIRECT(ADDRESS(MATCH($C69,M!$A$1:$A$9999,1),3,,,"M")),2,FALSE),"-")</f>
        <v>-</v>
      </c>
      <c r="F70" s="191">
        <f t="shared" si="9"/>
        <v>0</v>
      </c>
      <c r="G70" s="175" t="str">
        <f t="shared" si="5"/>
        <v>-</v>
      </c>
      <c r="H70" s="175" t="str">
        <f t="shared" si="6"/>
        <v>-</v>
      </c>
      <c r="I70" s="115"/>
      <c r="J70" s="115"/>
      <c r="K70" s="115"/>
      <c r="L70" s="191" t="str">
        <f>IF(ISNUMBER($C70),COUNTIF($C$13:$C70,$C70),"-")</f>
        <v>-</v>
      </c>
      <c r="M70" s="201" t="str">
        <f t="shared" si="8"/>
        <v>-</v>
      </c>
      <c r="N70" s="201" t="str">
        <f>IF(ISNUMBER(M70),COUNTIF($M$14:$M70,M70),"-")</f>
        <v>-</v>
      </c>
      <c r="Q70" s="115"/>
    </row>
    <row r="71" spans="1:17" ht="7.5" customHeight="1">
      <c r="A71" s="173">
        <f t="shared" si="10"/>
      </c>
      <c r="B71" s="174">
        <f t="shared" si="0"/>
        <v>59</v>
      </c>
      <c r="C71" s="174" t="str">
        <f>F!F90</f>
        <v>-</v>
      </c>
      <c r="D71" s="191">
        <f t="shared" si="7"/>
        <v>0</v>
      </c>
      <c r="E71" s="176" t="str">
        <f ca="1">IF(ISNUMBER($C71),VLOOKUP($C71,INDIRECT(ADDRESS(MATCH($C70,M!$A$1:$A$9999,0),2,,,"M")):INDIRECT(ADDRESS(MATCH($C70,M!$A$1:$A$9999,1),3,,,"M")),2,FALSE),"-")</f>
        <v>-</v>
      </c>
      <c r="F71" s="191">
        <f t="shared" si="9"/>
        <v>0</v>
      </c>
      <c r="G71" s="175" t="str">
        <f t="shared" si="5"/>
        <v>-</v>
      </c>
      <c r="H71" s="175" t="str">
        <f t="shared" si="6"/>
        <v>-</v>
      </c>
      <c r="I71" s="115"/>
      <c r="J71" s="115"/>
      <c r="K71" s="115"/>
      <c r="L71" s="191" t="str">
        <f>IF(ISNUMBER($C71),COUNTIF($C$13:$C71,$C71),"-")</f>
        <v>-</v>
      </c>
      <c r="M71" s="201" t="str">
        <f t="shared" si="8"/>
        <v>-</v>
      </c>
      <c r="N71" s="201" t="str">
        <f>IF(ISNUMBER(M71),COUNTIF($M$14:$M71,M71),"-")</f>
        <v>-</v>
      </c>
      <c r="Q71" s="115"/>
    </row>
    <row r="72" spans="1:17" ht="7.5" customHeight="1">
      <c r="A72" s="173">
        <f t="shared" si="10"/>
      </c>
      <c r="B72" s="174">
        <f t="shared" si="0"/>
        <v>60</v>
      </c>
      <c r="C72" s="174" t="str">
        <f>F!F91</f>
        <v>-</v>
      </c>
      <c r="D72" s="191">
        <f t="shared" si="7"/>
        <v>0</v>
      </c>
      <c r="E72" s="176" t="str">
        <f ca="1">IF(ISNUMBER($C72),VLOOKUP($C72,INDIRECT(ADDRESS(MATCH($C71,M!$A$1:$A$9999,0),2,,,"M")):INDIRECT(ADDRESS(MATCH($C71,M!$A$1:$A$9999,1),3,,,"M")),2,FALSE),"-")</f>
        <v>-</v>
      </c>
      <c r="F72" s="191">
        <f t="shared" si="9"/>
        <v>0</v>
      </c>
      <c r="G72" s="175" t="str">
        <f t="shared" si="5"/>
        <v>-</v>
      </c>
      <c r="H72" s="175" t="str">
        <f t="shared" si="6"/>
        <v>-</v>
      </c>
      <c r="I72" s="115"/>
      <c r="J72" s="115"/>
      <c r="K72" s="115"/>
      <c r="L72" s="191" t="str">
        <f>IF(ISNUMBER($C72),COUNTIF($C$13:$C72,$C72),"-")</f>
        <v>-</v>
      </c>
      <c r="M72" s="201" t="str">
        <f t="shared" si="8"/>
        <v>-</v>
      </c>
      <c r="N72" s="201" t="str">
        <f>IF(ISNUMBER(M72),COUNTIF($M$14:$M72,M72),"-")</f>
        <v>-</v>
      </c>
      <c r="Q72" s="115"/>
    </row>
    <row r="73" spans="1:17" ht="7.5" customHeight="1">
      <c r="A73" s="173">
        <f t="shared" si="10"/>
      </c>
      <c r="B73" s="174">
        <f t="shared" si="0"/>
        <v>61</v>
      </c>
      <c r="C73" s="174" t="str">
        <f>F!F92</f>
        <v>-</v>
      </c>
      <c r="D73" s="191">
        <f t="shared" si="7"/>
        <v>0</v>
      </c>
      <c r="E73" s="176" t="str">
        <f ca="1">IF(ISNUMBER($C73),VLOOKUP($C73,INDIRECT(ADDRESS(MATCH($C72,M!$A$1:$A$9999,0),2,,,"M")):INDIRECT(ADDRESS(MATCH($C72,M!$A$1:$A$9999,1),3,,,"M")),2,FALSE),"-")</f>
        <v>-</v>
      </c>
      <c r="F73" s="191">
        <f t="shared" si="9"/>
        <v>0</v>
      </c>
      <c r="G73" s="175" t="str">
        <f t="shared" si="5"/>
        <v>-</v>
      </c>
      <c r="H73" s="175" t="str">
        <f t="shared" si="6"/>
        <v>-</v>
      </c>
      <c r="I73" s="115"/>
      <c r="J73" s="115"/>
      <c r="K73" s="115"/>
      <c r="L73" s="191" t="str">
        <f>IF(ISNUMBER($C73),COUNTIF($C$13:$C73,$C73),"-")</f>
        <v>-</v>
      </c>
      <c r="M73" s="201" t="str">
        <f t="shared" si="8"/>
        <v>-</v>
      </c>
      <c r="N73" s="201" t="str">
        <f>IF(ISNUMBER(M73),COUNTIF($M$14:$M73,M73),"-")</f>
        <v>-</v>
      </c>
      <c r="Q73" s="115"/>
    </row>
    <row r="74" spans="1:17" ht="7.5" customHeight="1">
      <c r="A74" s="173">
        <f t="shared" si="10"/>
      </c>
      <c r="B74" s="174">
        <f t="shared" si="0"/>
        <v>62</v>
      </c>
      <c r="C74" s="174" t="str">
        <f>F!F93</f>
        <v>-</v>
      </c>
      <c r="D74" s="191">
        <f t="shared" si="7"/>
        <v>0</v>
      </c>
      <c r="E74" s="176" t="str">
        <f ca="1">IF(ISNUMBER($C74),VLOOKUP($C74,INDIRECT(ADDRESS(MATCH($C73,M!$A$1:$A$9999,0),2,,,"M")):INDIRECT(ADDRESS(MATCH($C73,M!$A$1:$A$9999,1),3,,,"M")),2,FALSE),"-")</f>
        <v>-</v>
      </c>
      <c r="F74" s="191">
        <f t="shared" si="9"/>
        <v>0</v>
      </c>
      <c r="G74" s="175" t="str">
        <f t="shared" si="5"/>
        <v>-</v>
      </c>
      <c r="H74" s="175" t="str">
        <f t="shared" si="6"/>
        <v>-</v>
      </c>
      <c r="I74" s="115"/>
      <c r="J74" s="115"/>
      <c r="K74" s="115"/>
      <c r="L74" s="191" t="str">
        <f>IF(ISNUMBER($C74),COUNTIF($C$13:$C74,$C74),"-")</f>
        <v>-</v>
      </c>
      <c r="M74" s="201" t="str">
        <f t="shared" si="8"/>
        <v>-</v>
      </c>
      <c r="N74" s="201" t="str">
        <f>IF(ISNUMBER(M74),COUNTIF($M$14:$M74,M74),"-")</f>
        <v>-</v>
      </c>
      <c r="Q74" s="115"/>
    </row>
    <row r="75" spans="1:17" ht="7.5" customHeight="1">
      <c r="A75" s="173">
        <f t="shared" si="10"/>
      </c>
      <c r="B75" s="174">
        <f t="shared" si="0"/>
        <v>63</v>
      </c>
      <c r="C75" s="174" t="str">
        <f>F!F94</f>
        <v>-</v>
      </c>
      <c r="D75" s="191">
        <f t="shared" si="7"/>
        <v>0</v>
      </c>
      <c r="E75" s="176" t="str">
        <f ca="1">IF(ISNUMBER($C75),VLOOKUP($C75,INDIRECT(ADDRESS(MATCH($C74,M!$A$1:$A$9999,0),2,,,"M")):INDIRECT(ADDRESS(MATCH($C74,M!$A$1:$A$9999,1),3,,,"M")),2,FALSE),"-")</f>
        <v>-</v>
      </c>
      <c r="F75" s="191">
        <f t="shared" si="9"/>
        <v>0</v>
      </c>
      <c r="G75" s="175" t="str">
        <f t="shared" si="5"/>
        <v>-</v>
      </c>
      <c r="H75" s="175" t="str">
        <f t="shared" si="6"/>
        <v>-</v>
      </c>
      <c r="I75" s="115"/>
      <c r="J75" s="115"/>
      <c r="K75" s="115"/>
      <c r="L75" s="191" t="str">
        <f>IF(ISNUMBER($C75),COUNTIF($C$13:$C75,$C75),"-")</f>
        <v>-</v>
      </c>
      <c r="M75" s="201" t="str">
        <f t="shared" si="8"/>
        <v>-</v>
      </c>
      <c r="N75" s="201" t="str">
        <f>IF(ISNUMBER(M75),COUNTIF($M$14:$M75,M75),"-")</f>
        <v>-</v>
      </c>
      <c r="Q75" s="115"/>
    </row>
    <row r="76" spans="1:17" ht="7.5" customHeight="1">
      <c r="A76" s="173">
        <f t="shared" si="10"/>
      </c>
      <c r="B76" s="174">
        <f t="shared" si="0"/>
        <v>64</v>
      </c>
      <c r="C76" s="174" t="str">
        <f>F!F95</f>
        <v>-</v>
      </c>
      <c r="D76" s="191">
        <f t="shared" si="7"/>
        <v>0</v>
      </c>
      <c r="E76" s="176" t="str">
        <f ca="1">IF(ISNUMBER($C76),VLOOKUP($C76,INDIRECT(ADDRESS(MATCH($C75,M!$A$1:$A$9999,0),2,,,"M")):INDIRECT(ADDRESS(MATCH($C75,M!$A$1:$A$9999,1),3,,,"M")),2,FALSE),"-")</f>
        <v>-</v>
      </c>
      <c r="F76" s="191">
        <f t="shared" si="9"/>
        <v>0</v>
      </c>
      <c r="G76" s="175" t="str">
        <f t="shared" si="5"/>
        <v>-</v>
      </c>
      <c r="H76" s="175" t="str">
        <f t="shared" si="6"/>
        <v>-</v>
      </c>
      <c r="I76" s="115"/>
      <c r="J76" s="115"/>
      <c r="K76" s="115"/>
      <c r="L76" s="191" t="str">
        <f>IF(ISNUMBER($C76),COUNTIF($C$13:$C76,$C76),"-")</f>
        <v>-</v>
      </c>
      <c r="M76" s="201" t="str">
        <f t="shared" si="8"/>
        <v>-</v>
      </c>
      <c r="N76" s="201" t="str">
        <f>IF(ISNUMBER(M76),COUNTIF($M$14:$M76,M76),"-")</f>
        <v>-</v>
      </c>
      <c r="Q76" s="115"/>
    </row>
    <row r="77" spans="1:17" ht="7.5" customHeight="1">
      <c r="A77" s="173">
        <f t="shared" si="10"/>
      </c>
      <c r="B77" s="174">
        <f aca="true" t="shared" si="11" ref="B77:B112">ROW()-12</f>
        <v>65</v>
      </c>
      <c r="C77" s="174" t="str">
        <f>F!F96</f>
        <v>-</v>
      </c>
      <c r="D77" s="191">
        <f t="shared" si="7"/>
        <v>0</v>
      </c>
      <c r="E77" s="176" t="str">
        <f ca="1">IF(ISNUMBER($C77),VLOOKUP($C77,INDIRECT(ADDRESS(MATCH($C76,M!$A$1:$A$9999,0),2,,,"M")):INDIRECT(ADDRESS(MATCH($C76,M!$A$1:$A$9999,1),3,,,"M")),2,FALSE),"-")</f>
        <v>-</v>
      </c>
      <c r="F77" s="191">
        <f t="shared" si="9"/>
        <v>0</v>
      </c>
      <c r="G77" s="175" t="str">
        <f t="shared" si="5"/>
        <v>-</v>
      </c>
      <c r="H77" s="175" t="str">
        <f t="shared" si="6"/>
        <v>-</v>
      </c>
      <c r="I77" s="115"/>
      <c r="J77" s="115"/>
      <c r="K77" s="115"/>
      <c r="L77" s="191" t="str">
        <f>IF(ISNUMBER($C77),COUNTIF($C$13:$C77,$C77),"-")</f>
        <v>-</v>
      </c>
      <c r="M77" s="201" t="str">
        <f t="shared" si="8"/>
        <v>-</v>
      </c>
      <c r="N77" s="201" t="str">
        <f>IF(ISNUMBER(M77),COUNTIF($M$14:$M77,M77),"-")</f>
        <v>-</v>
      </c>
      <c r="Q77" s="115"/>
    </row>
    <row r="78" spans="1:17" ht="7.5" customHeight="1">
      <c r="A78" s="173">
        <f aca="true" t="shared" si="12" ref="A78:A109">IF(B78=$C$8,"Mål","")</f>
      </c>
      <c r="B78" s="174">
        <f t="shared" si="11"/>
        <v>66</v>
      </c>
      <c r="C78" s="174" t="str">
        <f>F!F97</f>
        <v>-</v>
      </c>
      <c r="D78" s="191">
        <f t="shared" si="7"/>
        <v>0</v>
      </c>
      <c r="E78" s="176" t="str">
        <f ca="1">IF(ISNUMBER($C78),VLOOKUP($C78,INDIRECT(ADDRESS(MATCH($C77,M!$A$1:$A$9999,0),2,,,"M")):INDIRECT(ADDRESS(MATCH($C77,M!$A$1:$A$9999,1),3,,,"M")),2,FALSE),"-")</f>
        <v>-</v>
      </c>
      <c r="F78" s="191">
        <f t="shared" si="9"/>
        <v>0</v>
      </c>
      <c r="G78" s="175" t="str">
        <f t="shared" si="5"/>
        <v>-</v>
      </c>
      <c r="H78" s="175" t="str">
        <f t="shared" si="6"/>
        <v>-</v>
      </c>
      <c r="I78" s="115"/>
      <c r="J78" s="115"/>
      <c r="K78" s="115"/>
      <c r="L78" s="191" t="str">
        <f>IF(ISNUMBER($C78),COUNTIF($C$13:$C78,$C78),"-")</f>
        <v>-</v>
      </c>
      <c r="M78" s="201" t="str">
        <f t="shared" si="8"/>
        <v>-</v>
      </c>
      <c r="N78" s="201" t="str">
        <f>IF(ISNUMBER(M78),COUNTIF($M$14:$M78,M78),"-")</f>
        <v>-</v>
      </c>
      <c r="Q78" s="115"/>
    </row>
    <row r="79" spans="1:17" ht="7.5" customHeight="1">
      <c r="A79" s="173">
        <f t="shared" si="12"/>
      </c>
      <c r="B79" s="174">
        <f t="shared" si="11"/>
        <v>67</v>
      </c>
      <c r="C79" s="174" t="str">
        <f>F!F98</f>
        <v>-</v>
      </c>
      <c r="D79" s="191">
        <f t="shared" si="7"/>
        <v>0</v>
      </c>
      <c r="E79" s="176" t="str">
        <f ca="1">IF(ISNUMBER($C79),VLOOKUP($C79,INDIRECT(ADDRESS(MATCH($C78,M!$A$1:$A$9999,0),2,,,"M")):INDIRECT(ADDRESS(MATCH($C78,M!$A$1:$A$9999,1),3,,,"M")),2,FALSE),"-")</f>
        <v>-</v>
      </c>
      <c r="F79" s="191">
        <f t="shared" si="9"/>
        <v>0</v>
      </c>
      <c r="G79" s="175" t="str">
        <f aca="true" t="shared" si="13" ref="G79:G112">IF(F79&gt;2,0,IF(ISERROR(E79),0,E79))</f>
        <v>-</v>
      </c>
      <c r="H79" s="175" t="str">
        <f aca="true" t="shared" si="14" ref="H79:H112">IF(B79=$C$8,IF(D79&gt;3,0,G79),IF(D79&gt;2,0,G79))</f>
        <v>-</v>
      </c>
      <c r="I79" s="115"/>
      <c r="J79" s="115"/>
      <c r="K79" s="115"/>
      <c r="L79" s="191" t="str">
        <f>IF(ISNUMBER($C79),COUNTIF($C$13:$C79,$C79),"-")</f>
        <v>-</v>
      </c>
      <c r="M79" s="201" t="str">
        <f t="shared" si="8"/>
        <v>-</v>
      </c>
      <c r="N79" s="201" t="str">
        <f>IF(ISNUMBER(M79),COUNTIF($M$14:$M79,M79),"-")</f>
        <v>-</v>
      </c>
      <c r="Q79" s="115"/>
    </row>
    <row r="80" spans="1:17" ht="7.5" customHeight="1">
      <c r="A80" s="173">
        <f t="shared" si="12"/>
      </c>
      <c r="B80" s="174">
        <f t="shared" si="11"/>
        <v>68</v>
      </c>
      <c r="C80" s="174" t="str">
        <f>F!F99</f>
        <v>-</v>
      </c>
      <c r="D80" s="191">
        <f t="shared" si="7"/>
        <v>0</v>
      </c>
      <c r="E80" s="176" t="str">
        <f ca="1">IF(ISNUMBER($C80),VLOOKUP($C80,INDIRECT(ADDRESS(MATCH($C79,M!$A$1:$A$9999,0),2,,,"M")):INDIRECT(ADDRESS(MATCH($C79,M!$A$1:$A$9999,1),3,,,"M")),2,FALSE),"-")</f>
        <v>-</v>
      </c>
      <c r="F80" s="191">
        <f t="shared" si="9"/>
        <v>0</v>
      </c>
      <c r="G80" s="175" t="str">
        <f t="shared" si="13"/>
        <v>-</v>
      </c>
      <c r="H80" s="175" t="str">
        <f t="shared" si="14"/>
        <v>-</v>
      </c>
      <c r="I80" s="115"/>
      <c r="J80" s="115"/>
      <c r="K80" s="115"/>
      <c r="L80" s="191" t="str">
        <f>IF(ISNUMBER($C80),COUNTIF($C$13:$C80,$C80),"-")</f>
        <v>-</v>
      </c>
      <c r="M80" s="201" t="str">
        <f t="shared" si="8"/>
        <v>-</v>
      </c>
      <c r="N80" s="201" t="str">
        <f>IF(ISNUMBER(M80),COUNTIF($M$14:$M80,M80),"-")</f>
        <v>-</v>
      </c>
      <c r="Q80" s="115"/>
    </row>
    <row r="81" spans="1:17" ht="7.5" customHeight="1">
      <c r="A81" s="173">
        <f t="shared" si="12"/>
      </c>
      <c r="B81" s="174">
        <f t="shared" si="11"/>
        <v>69</v>
      </c>
      <c r="C81" s="174" t="str">
        <f>F!F100</f>
        <v>-</v>
      </c>
      <c r="D81" s="191">
        <f t="shared" si="7"/>
        <v>0</v>
      </c>
      <c r="E81" s="176" t="str">
        <f ca="1">IF(ISNUMBER($C81),VLOOKUP($C81,INDIRECT(ADDRESS(MATCH($C80,M!$A$1:$A$9999,0),2,,,"M")):INDIRECT(ADDRESS(MATCH($C80,M!$A$1:$A$9999,1),3,,,"M")),2,FALSE),"-")</f>
        <v>-</v>
      </c>
      <c r="F81" s="191">
        <f t="shared" si="9"/>
        <v>0</v>
      </c>
      <c r="G81" s="175" t="str">
        <f t="shared" si="13"/>
        <v>-</v>
      </c>
      <c r="H81" s="175" t="str">
        <f t="shared" si="14"/>
        <v>-</v>
      </c>
      <c r="I81" s="115"/>
      <c r="J81" s="115"/>
      <c r="K81" s="115"/>
      <c r="L81" s="191" t="str">
        <f>IF(ISNUMBER($C81),COUNTIF($C$13:$C81,$C81),"-")</f>
        <v>-</v>
      </c>
      <c r="M81" s="201" t="str">
        <f t="shared" si="8"/>
        <v>-</v>
      </c>
      <c r="N81" s="201" t="str">
        <f>IF(ISNUMBER(M81),COUNTIF($M$14:$M81,M81),"-")</f>
        <v>-</v>
      </c>
      <c r="Q81" s="115"/>
    </row>
    <row r="82" spans="1:17" ht="7.5" customHeight="1">
      <c r="A82" s="173">
        <f t="shared" si="12"/>
      </c>
      <c r="B82" s="174">
        <f t="shared" si="11"/>
        <v>70</v>
      </c>
      <c r="C82" s="174" t="str">
        <f>F!F101</f>
        <v>-</v>
      </c>
      <c r="D82" s="191">
        <f t="shared" si="7"/>
        <v>0</v>
      </c>
      <c r="E82" s="176" t="str">
        <f ca="1">IF(ISNUMBER($C82),VLOOKUP($C82,INDIRECT(ADDRESS(MATCH($C81,M!$A$1:$A$9999,0),2,,,"M")):INDIRECT(ADDRESS(MATCH($C81,M!$A$1:$A$9999,1),3,,,"M")),2,FALSE),"-")</f>
        <v>-</v>
      </c>
      <c r="F82" s="191">
        <f t="shared" si="9"/>
        <v>0</v>
      </c>
      <c r="G82" s="175" t="str">
        <f t="shared" si="13"/>
        <v>-</v>
      </c>
      <c r="H82" s="175" t="str">
        <f t="shared" si="14"/>
        <v>-</v>
      </c>
      <c r="I82" s="115"/>
      <c r="J82" s="115"/>
      <c r="K82" s="115"/>
      <c r="L82" s="191" t="str">
        <f>IF(ISNUMBER($C82),COUNTIF($C$13:$C82,$C82),"-")</f>
        <v>-</v>
      </c>
      <c r="M82" s="201" t="str">
        <f t="shared" si="8"/>
        <v>-</v>
      </c>
      <c r="N82" s="201" t="str">
        <f>IF(ISNUMBER(M82),COUNTIF($M$14:$M82,M82),"-")</f>
        <v>-</v>
      </c>
      <c r="Q82" s="115"/>
    </row>
    <row r="83" spans="1:17" ht="7.5" customHeight="1">
      <c r="A83" s="173">
        <f t="shared" si="12"/>
      </c>
      <c r="B83" s="174">
        <f t="shared" si="11"/>
        <v>71</v>
      </c>
      <c r="C83" s="174" t="str">
        <f>F!F102</f>
        <v>-</v>
      </c>
      <c r="D83" s="191">
        <f t="shared" si="7"/>
        <v>0</v>
      </c>
      <c r="E83" s="176" t="str">
        <f ca="1">IF(ISNUMBER($C83),VLOOKUP($C83,INDIRECT(ADDRESS(MATCH($C82,M!$A$1:$A$9999,0),2,,,"M")):INDIRECT(ADDRESS(MATCH($C82,M!$A$1:$A$9999,1),3,,,"M")),2,FALSE),"-")</f>
        <v>-</v>
      </c>
      <c r="F83" s="191">
        <f t="shared" si="9"/>
        <v>0</v>
      </c>
      <c r="G83" s="175" t="str">
        <f t="shared" si="13"/>
        <v>-</v>
      </c>
      <c r="H83" s="175" t="str">
        <f t="shared" si="14"/>
        <v>-</v>
      </c>
      <c r="I83" s="115"/>
      <c r="J83" s="115"/>
      <c r="K83" s="115"/>
      <c r="L83" s="191" t="str">
        <f>IF(ISNUMBER($C83),COUNTIF($C$13:$C83,$C83),"-")</f>
        <v>-</v>
      </c>
      <c r="M83" s="201" t="str">
        <f t="shared" si="8"/>
        <v>-</v>
      </c>
      <c r="N83" s="201" t="str">
        <f>IF(ISNUMBER(M83),COUNTIF($M$14:$M83,M83),"-")</f>
        <v>-</v>
      </c>
      <c r="Q83" s="115"/>
    </row>
    <row r="84" spans="1:17" ht="7.5" customHeight="1">
      <c r="A84" s="173">
        <f t="shared" si="12"/>
      </c>
      <c r="B84" s="174">
        <f t="shared" si="11"/>
        <v>72</v>
      </c>
      <c r="C84" s="174" t="str">
        <f>F!F103</f>
        <v>-</v>
      </c>
      <c r="D84" s="191">
        <f t="shared" si="7"/>
        <v>0</v>
      </c>
      <c r="E84" s="176" t="str">
        <f ca="1">IF(ISNUMBER($C84),VLOOKUP($C84,INDIRECT(ADDRESS(MATCH($C83,M!$A$1:$A$9999,0),2,,,"M")):INDIRECT(ADDRESS(MATCH($C83,M!$A$1:$A$9999,1),3,,,"M")),2,FALSE),"-")</f>
        <v>-</v>
      </c>
      <c r="F84" s="191">
        <f t="shared" si="9"/>
        <v>0</v>
      </c>
      <c r="G84" s="175" t="str">
        <f t="shared" si="13"/>
        <v>-</v>
      </c>
      <c r="H84" s="175" t="str">
        <f t="shared" si="14"/>
        <v>-</v>
      </c>
      <c r="I84" s="115"/>
      <c r="J84" s="115"/>
      <c r="K84" s="115"/>
      <c r="L84" s="191" t="str">
        <f>IF(ISNUMBER($C84),COUNTIF($C$13:$C84,$C84),"-")</f>
        <v>-</v>
      </c>
      <c r="M84" s="201" t="str">
        <f t="shared" si="8"/>
        <v>-</v>
      </c>
      <c r="N84" s="201" t="str">
        <f>IF(ISNUMBER(M84),COUNTIF($M$14:$M84,M84),"-")</f>
        <v>-</v>
      </c>
      <c r="Q84" s="115"/>
    </row>
    <row r="85" spans="1:17" ht="7.5" customHeight="1">
      <c r="A85" s="173">
        <f t="shared" si="12"/>
      </c>
      <c r="B85" s="174">
        <f t="shared" si="11"/>
        <v>73</v>
      </c>
      <c r="C85" s="174" t="str">
        <f>F!F104</f>
        <v>-</v>
      </c>
      <c r="D85" s="191">
        <f aca="true" t="shared" si="15" ref="D85:D112">IF(ISNUMBER(L85),L85,0)</f>
        <v>0</v>
      </c>
      <c r="E85" s="176" t="str">
        <f ca="1">IF(ISNUMBER($C85),VLOOKUP($C85,INDIRECT(ADDRESS(MATCH($C84,M!$A$1:$A$9999,0),2,,,"M")):INDIRECT(ADDRESS(MATCH($C84,M!$A$1:$A$9999,1),3,,,"M")),2,FALSE),"-")</f>
        <v>-</v>
      </c>
      <c r="F85" s="191">
        <f t="shared" si="9"/>
        <v>0</v>
      </c>
      <c r="G85" s="175" t="str">
        <f t="shared" si="13"/>
        <v>-</v>
      </c>
      <c r="H85" s="175" t="str">
        <f t="shared" si="14"/>
        <v>-</v>
      </c>
      <c r="I85" s="115"/>
      <c r="J85" s="115"/>
      <c r="K85" s="115"/>
      <c r="L85" s="191" t="str">
        <f>IF(ISNUMBER($C85),COUNTIF($C$13:$C85,$C85),"-")</f>
        <v>-</v>
      </c>
      <c r="M85" s="201" t="str">
        <f t="shared" si="8"/>
        <v>-</v>
      </c>
      <c r="N85" s="201" t="str">
        <f>IF(ISNUMBER(M85),COUNTIF($M$14:$M85,M85),"-")</f>
        <v>-</v>
      </c>
      <c r="Q85" s="115"/>
    </row>
    <row r="86" spans="1:17" ht="7.5" customHeight="1">
      <c r="A86" s="173">
        <f t="shared" si="12"/>
      </c>
      <c r="B86" s="174">
        <f t="shared" si="11"/>
        <v>74</v>
      </c>
      <c r="C86" s="174" t="str">
        <f>F!F105</f>
        <v>-</v>
      </c>
      <c r="D86" s="191">
        <f t="shared" si="15"/>
        <v>0</v>
      </c>
      <c r="E86" s="176" t="str">
        <f ca="1">IF(ISNUMBER($C86),VLOOKUP($C86,INDIRECT(ADDRESS(MATCH($C85,M!$A$1:$A$9999,0),2,,,"M")):INDIRECT(ADDRESS(MATCH($C85,M!$A$1:$A$9999,1),3,,,"M")),2,FALSE),"-")</f>
        <v>-</v>
      </c>
      <c r="F86" s="191">
        <f t="shared" si="9"/>
        <v>0</v>
      </c>
      <c r="G86" s="175" t="str">
        <f t="shared" si="13"/>
        <v>-</v>
      </c>
      <c r="H86" s="175" t="str">
        <f t="shared" si="14"/>
        <v>-</v>
      </c>
      <c r="I86" s="115"/>
      <c r="J86" s="115"/>
      <c r="K86" s="115"/>
      <c r="L86" s="191" t="str">
        <f>IF(ISNUMBER($C86),COUNTIF($C$13:$C86,$C86),"-")</f>
        <v>-</v>
      </c>
      <c r="M86" s="201" t="str">
        <f aca="true" t="shared" si="16" ref="M86:M112">IF(ISNUMBER(C86),IF(C85&lt;C86,C85+(C86/10000),C86+(C85/10000)),"-")</f>
        <v>-</v>
      </c>
      <c r="N86" s="201" t="str">
        <f>IF(ISNUMBER(M86),COUNTIF($M$14:$M86,M86),"-")</f>
        <v>-</v>
      </c>
      <c r="Q86" s="115"/>
    </row>
    <row r="87" spans="1:17" ht="7.5" customHeight="1">
      <c r="A87" s="173">
        <f t="shared" si="12"/>
      </c>
      <c r="B87" s="174">
        <f t="shared" si="11"/>
        <v>75</v>
      </c>
      <c r="C87" s="174" t="str">
        <f>F!F106</f>
        <v>-</v>
      </c>
      <c r="D87" s="191">
        <f t="shared" si="15"/>
        <v>0</v>
      </c>
      <c r="E87" s="176" t="str">
        <f ca="1">IF(ISNUMBER($C87),VLOOKUP($C87,INDIRECT(ADDRESS(MATCH($C86,M!$A$1:$A$9999,0),2,,,"M")):INDIRECT(ADDRESS(MATCH($C86,M!$A$1:$A$9999,1),3,,,"M")),2,FALSE),"-")</f>
        <v>-</v>
      </c>
      <c r="F87" s="191">
        <f t="shared" si="9"/>
        <v>0</v>
      </c>
      <c r="G87" s="175" t="str">
        <f t="shared" si="13"/>
        <v>-</v>
      </c>
      <c r="H87" s="175" t="str">
        <f t="shared" si="14"/>
        <v>-</v>
      </c>
      <c r="I87" s="115"/>
      <c r="J87" s="115"/>
      <c r="K87" s="115"/>
      <c r="L87" s="191" t="str">
        <f>IF(ISNUMBER($C87),COUNTIF($C$13:$C87,$C87),"-")</f>
        <v>-</v>
      </c>
      <c r="M87" s="201" t="str">
        <f t="shared" si="16"/>
        <v>-</v>
      </c>
      <c r="N87" s="201" t="str">
        <f>IF(ISNUMBER(M87),COUNTIF($M$14:$M87,M87),"-")</f>
        <v>-</v>
      </c>
      <c r="Q87" s="115"/>
    </row>
    <row r="88" spans="1:17" ht="7.5" customHeight="1">
      <c r="A88" s="173">
        <f t="shared" si="12"/>
      </c>
      <c r="B88" s="174">
        <f t="shared" si="11"/>
        <v>76</v>
      </c>
      <c r="C88" s="174" t="str">
        <f>F!F107</f>
        <v>-</v>
      </c>
      <c r="D88" s="191">
        <f t="shared" si="15"/>
        <v>0</v>
      </c>
      <c r="E88" s="176" t="str">
        <f ca="1">IF(ISNUMBER($C88),VLOOKUP($C88,INDIRECT(ADDRESS(MATCH($C87,M!$A$1:$A$9999,0),2,,,"M")):INDIRECT(ADDRESS(MATCH($C87,M!$A$1:$A$9999,1),3,,,"M")),2,FALSE),"-")</f>
        <v>-</v>
      </c>
      <c r="F88" s="191">
        <f t="shared" si="9"/>
        <v>0</v>
      </c>
      <c r="G88" s="175" t="str">
        <f t="shared" si="13"/>
        <v>-</v>
      </c>
      <c r="H88" s="175" t="str">
        <f t="shared" si="14"/>
        <v>-</v>
      </c>
      <c r="I88" s="115"/>
      <c r="J88" s="115"/>
      <c r="K88" s="115"/>
      <c r="L88" s="191" t="str">
        <f>IF(ISNUMBER($C88),COUNTIF($C$13:$C88,$C88),"-")</f>
        <v>-</v>
      </c>
      <c r="M88" s="201" t="str">
        <f t="shared" si="16"/>
        <v>-</v>
      </c>
      <c r="N88" s="201" t="str">
        <f>IF(ISNUMBER(M88),COUNTIF($M$14:$M88,M88),"-")</f>
        <v>-</v>
      </c>
      <c r="Q88" s="115"/>
    </row>
    <row r="89" spans="1:17" ht="7.5" customHeight="1">
      <c r="A89" s="173">
        <f t="shared" si="12"/>
      </c>
      <c r="B89" s="174">
        <f t="shared" si="11"/>
        <v>77</v>
      </c>
      <c r="C89" s="174" t="str">
        <f>F!F108</f>
        <v>-</v>
      </c>
      <c r="D89" s="191">
        <f t="shared" si="15"/>
        <v>0</v>
      </c>
      <c r="E89" s="176" t="str">
        <f ca="1">IF(ISNUMBER($C89),VLOOKUP($C89,INDIRECT(ADDRESS(MATCH($C88,M!$A$1:$A$9999,0),2,,,"M")):INDIRECT(ADDRESS(MATCH($C88,M!$A$1:$A$9999,1),3,,,"M")),2,FALSE),"-")</f>
        <v>-</v>
      </c>
      <c r="F89" s="191">
        <f t="shared" si="9"/>
        <v>0</v>
      </c>
      <c r="G89" s="175" t="str">
        <f t="shared" si="13"/>
        <v>-</v>
      </c>
      <c r="H89" s="175" t="str">
        <f t="shared" si="14"/>
        <v>-</v>
      </c>
      <c r="I89" s="115"/>
      <c r="J89" s="115"/>
      <c r="K89" s="115"/>
      <c r="L89" s="191" t="str">
        <f>IF(ISNUMBER($C89),COUNTIF($C$13:$C89,$C89),"-")</f>
        <v>-</v>
      </c>
      <c r="M89" s="201" t="str">
        <f t="shared" si="16"/>
        <v>-</v>
      </c>
      <c r="N89" s="201" t="str">
        <f>IF(ISNUMBER(M89),COUNTIF($M$14:$M89,M89),"-")</f>
        <v>-</v>
      </c>
      <c r="Q89" s="115"/>
    </row>
    <row r="90" spans="1:17" ht="7.5" customHeight="1">
      <c r="A90" s="173">
        <f t="shared" si="12"/>
      </c>
      <c r="B90" s="174">
        <f t="shared" si="11"/>
        <v>78</v>
      </c>
      <c r="C90" s="174" t="str">
        <f>F!F109</f>
        <v>-</v>
      </c>
      <c r="D90" s="191">
        <f t="shared" si="15"/>
        <v>0</v>
      </c>
      <c r="E90" s="176" t="str">
        <f ca="1">IF(ISNUMBER($C90),VLOOKUP($C90,INDIRECT(ADDRESS(MATCH($C89,M!$A$1:$A$9999,0),2,,,"M")):INDIRECT(ADDRESS(MATCH($C89,M!$A$1:$A$9999,1),3,,,"M")),2,FALSE),"-")</f>
        <v>-</v>
      </c>
      <c r="F90" s="191">
        <f t="shared" si="9"/>
        <v>0</v>
      </c>
      <c r="G90" s="175" t="str">
        <f t="shared" si="13"/>
        <v>-</v>
      </c>
      <c r="H90" s="175" t="str">
        <f t="shared" si="14"/>
        <v>-</v>
      </c>
      <c r="I90" s="115"/>
      <c r="J90" s="115"/>
      <c r="K90" s="115"/>
      <c r="L90" s="191" t="str">
        <f>IF(ISNUMBER($C90),COUNTIF($C$13:$C90,$C90),"-")</f>
        <v>-</v>
      </c>
      <c r="M90" s="201" t="str">
        <f t="shared" si="16"/>
        <v>-</v>
      </c>
      <c r="N90" s="201" t="str">
        <f>IF(ISNUMBER(M90),COUNTIF($M$14:$M90,M90),"-")</f>
        <v>-</v>
      </c>
      <c r="Q90" s="115"/>
    </row>
    <row r="91" spans="1:17" ht="7.5" customHeight="1">
      <c r="A91" s="173">
        <f t="shared" si="12"/>
      </c>
      <c r="B91" s="174">
        <f t="shared" si="11"/>
        <v>79</v>
      </c>
      <c r="C91" s="174" t="str">
        <f>F!F110</f>
        <v>-</v>
      </c>
      <c r="D91" s="191">
        <f t="shared" si="15"/>
        <v>0</v>
      </c>
      <c r="E91" s="176" t="str">
        <f ca="1">IF(ISNUMBER($C91),VLOOKUP($C91,INDIRECT(ADDRESS(MATCH($C90,M!$A$1:$A$9999,0),2,,,"M")):INDIRECT(ADDRESS(MATCH($C90,M!$A$1:$A$9999,1),3,,,"M")),2,FALSE),"-")</f>
        <v>-</v>
      </c>
      <c r="F91" s="191">
        <f t="shared" si="9"/>
        <v>0</v>
      </c>
      <c r="G91" s="175" t="str">
        <f t="shared" si="13"/>
        <v>-</v>
      </c>
      <c r="H91" s="175" t="str">
        <f t="shared" si="14"/>
        <v>-</v>
      </c>
      <c r="I91" s="115"/>
      <c r="J91" s="115"/>
      <c r="K91" s="115"/>
      <c r="L91" s="191" t="str">
        <f>IF(ISNUMBER($C91),COUNTIF($C$13:$C91,$C91),"-")</f>
        <v>-</v>
      </c>
      <c r="M91" s="201" t="str">
        <f t="shared" si="16"/>
        <v>-</v>
      </c>
      <c r="N91" s="201" t="str">
        <f>IF(ISNUMBER(M91),COUNTIF($M$14:$M91,M91),"-")</f>
        <v>-</v>
      </c>
      <c r="Q91" s="115"/>
    </row>
    <row r="92" spans="1:17" ht="7.5" customHeight="1">
      <c r="A92" s="173">
        <f t="shared" si="12"/>
      </c>
      <c r="B92" s="174">
        <f t="shared" si="11"/>
        <v>80</v>
      </c>
      <c r="C92" s="174" t="str">
        <f>F!F111</f>
        <v>-</v>
      </c>
      <c r="D92" s="191">
        <f t="shared" si="15"/>
        <v>0</v>
      </c>
      <c r="E92" s="176" t="str">
        <f ca="1">IF(ISNUMBER($C92),VLOOKUP($C92,INDIRECT(ADDRESS(MATCH($C91,M!$A$1:$A$9999,0),2,,,"M")):INDIRECT(ADDRESS(MATCH($C91,M!$A$1:$A$9999,1),3,,,"M")),2,FALSE),"-")</f>
        <v>-</v>
      </c>
      <c r="F92" s="191">
        <f t="shared" si="9"/>
        <v>0</v>
      </c>
      <c r="G92" s="175" t="str">
        <f t="shared" si="13"/>
        <v>-</v>
      </c>
      <c r="H92" s="175" t="str">
        <f t="shared" si="14"/>
        <v>-</v>
      </c>
      <c r="I92" s="115"/>
      <c r="J92" s="115"/>
      <c r="K92" s="115"/>
      <c r="L92" s="191" t="str">
        <f>IF(ISNUMBER($C92),COUNTIF($C$13:$C92,$C92),"-")</f>
        <v>-</v>
      </c>
      <c r="M92" s="201" t="str">
        <f t="shared" si="16"/>
        <v>-</v>
      </c>
      <c r="N92" s="201" t="str">
        <f>IF(ISNUMBER(M92),COUNTIF($M$14:$M92,M92),"-")</f>
        <v>-</v>
      </c>
      <c r="Q92" s="115"/>
    </row>
    <row r="93" spans="1:17" ht="7.5" customHeight="1">
      <c r="A93" s="173">
        <f t="shared" si="12"/>
      </c>
      <c r="B93" s="174">
        <f t="shared" si="11"/>
        <v>81</v>
      </c>
      <c r="C93" s="174" t="str">
        <f>F!F112</f>
        <v>-</v>
      </c>
      <c r="D93" s="191">
        <f t="shared" si="15"/>
        <v>0</v>
      </c>
      <c r="E93" s="176" t="str">
        <f ca="1">IF(ISNUMBER($C93),VLOOKUP($C93,INDIRECT(ADDRESS(MATCH($C92,M!$A$1:$A$9999,0),2,,,"M")):INDIRECT(ADDRESS(MATCH($C92,M!$A$1:$A$9999,1),3,,,"M")),2,FALSE),"-")</f>
        <v>-</v>
      </c>
      <c r="F93" s="191">
        <f t="shared" si="9"/>
        <v>0</v>
      </c>
      <c r="G93" s="175" t="str">
        <f t="shared" si="13"/>
        <v>-</v>
      </c>
      <c r="H93" s="175" t="str">
        <f t="shared" si="14"/>
        <v>-</v>
      </c>
      <c r="I93" s="115"/>
      <c r="J93" s="115"/>
      <c r="K93" s="115"/>
      <c r="L93" s="191" t="str">
        <f>IF(ISNUMBER($C93),COUNTIF($C$13:$C93,$C93),"-")</f>
        <v>-</v>
      </c>
      <c r="M93" s="201" t="str">
        <f t="shared" si="16"/>
        <v>-</v>
      </c>
      <c r="N93" s="201" t="str">
        <f>IF(ISNUMBER(M93),COUNTIF($M$14:$M93,M93),"-")</f>
        <v>-</v>
      </c>
      <c r="Q93" s="115"/>
    </row>
    <row r="94" spans="1:17" ht="7.5" customHeight="1">
      <c r="A94" s="173">
        <f t="shared" si="12"/>
      </c>
      <c r="B94" s="174">
        <f t="shared" si="11"/>
        <v>82</v>
      </c>
      <c r="C94" s="174" t="str">
        <f>F!F113</f>
        <v>-</v>
      </c>
      <c r="D94" s="191">
        <f t="shared" si="15"/>
        <v>0</v>
      </c>
      <c r="E94" s="176" t="str">
        <f ca="1">IF(ISNUMBER($C94),VLOOKUP($C94,INDIRECT(ADDRESS(MATCH($C93,M!$A$1:$A$9999,0),2,,,"M")):INDIRECT(ADDRESS(MATCH($C93,M!$A$1:$A$9999,1),3,,,"M")),2,FALSE),"-")</f>
        <v>-</v>
      </c>
      <c r="F94" s="191">
        <f t="shared" si="9"/>
        <v>0</v>
      </c>
      <c r="G94" s="175" t="str">
        <f t="shared" si="13"/>
        <v>-</v>
      </c>
      <c r="H94" s="175" t="str">
        <f t="shared" si="14"/>
        <v>-</v>
      </c>
      <c r="I94" s="115"/>
      <c r="J94" s="115"/>
      <c r="K94" s="115"/>
      <c r="L94" s="191" t="str">
        <f>IF(ISNUMBER($C94),COUNTIF($C$13:$C94,$C94),"-")</f>
        <v>-</v>
      </c>
      <c r="M94" s="201" t="str">
        <f t="shared" si="16"/>
        <v>-</v>
      </c>
      <c r="N94" s="201" t="str">
        <f>IF(ISNUMBER(M94),COUNTIF($M$14:$M94,M94),"-")</f>
        <v>-</v>
      </c>
      <c r="Q94" s="115"/>
    </row>
    <row r="95" spans="1:17" ht="7.5" customHeight="1">
      <c r="A95" s="173">
        <f t="shared" si="12"/>
      </c>
      <c r="B95" s="174">
        <f t="shared" si="11"/>
        <v>83</v>
      </c>
      <c r="C95" s="174" t="str">
        <f>F!F114</f>
        <v>-</v>
      </c>
      <c r="D95" s="191">
        <f t="shared" si="15"/>
        <v>0</v>
      </c>
      <c r="E95" s="176" t="str">
        <f ca="1">IF(ISNUMBER($C95),VLOOKUP($C95,INDIRECT(ADDRESS(MATCH($C94,M!$A$1:$A$9999,0),2,,,"M")):INDIRECT(ADDRESS(MATCH($C94,M!$A$1:$A$9999,1),3,,,"M")),2,FALSE),"-")</f>
        <v>-</v>
      </c>
      <c r="F95" s="191">
        <f t="shared" si="9"/>
        <v>0</v>
      </c>
      <c r="G95" s="175" t="str">
        <f t="shared" si="13"/>
        <v>-</v>
      </c>
      <c r="H95" s="175" t="str">
        <f t="shared" si="14"/>
        <v>-</v>
      </c>
      <c r="I95" s="115"/>
      <c r="J95" s="115"/>
      <c r="K95" s="115"/>
      <c r="L95" s="191" t="str">
        <f>IF(ISNUMBER($C95),COUNTIF($C$13:$C95,$C95),"-")</f>
        <v>-</v>
      </c>
      <c r="M95" s="201" t="str">
        <f t="shared" si="16"/>
        <v>-</v>
      </c>
      <c r="N95" s="201" t="str">
        <f>IF(ISNUMBER(M95),COUNTIF($M$14:$M95,M95),"-")</f>
        <v>-</v>
      </c>
      <c r="Q95" s="115"/>
    </row>
    <row r="96" spans="1:17" ht="7.5" customHeight="1">
      <c r="A96" s="173">
        <f t="shared" si="12"/>
      </c>
      <c r="B96" s="174">
        <f t="shared" si="11"/>
        <v>84</v>
      </c>
      <c r="C96" s="174" t="str">
        <f>F!F115</f>
        <v>-</v>
      </c>
      <c r="D96" s="191">
        <f t="shared" si="15"/>
        <v>0</v>
      </c>
      <c r="E96" s="176" t="str">
        <f ca="1">IF(ISNUMBER($C96),VLOOKUP($C96,INDIRECT(ADDRESS(MATCH($C95,M!$A$1:$A$9999,0),2,,,"M")):INDIRECT(ADDRESS(MATCH($C95,M!$A$1:$A$9999,1),3,,,"M")),2,FALSE),"-")</f>
        <v>-</v>
      </c>
      <c r="F96" s="191">
        <f t="shared" si="9"/>
        <v>0</v>
      </c>
      <c r="G96" s="175" t="str">
        <f t="shared" si="13"/>
        <v>-</v>
      </c>
      <c r="H96" s="175" t="str">
        <f t="shared" si="14"/>
        <v>-</v>
      </c>
      <c r="I96" s="115"/>
      <c r="J96" s="115"/>
      <c r="K96" s="115"/>
      <c r="L96" s="191" t="str">
        <f>IF(ISNUMBER($C96),COUNTIF($C$13:$C96,$C96),"-")</f>
        <v>-</v>
      </c>
      <c r="M96" s="201" t="str">
        <f t="shared" si="16"/>
        <v>-</v>
      </c>
      <c r="N96" s="201" t="str">
        <f>IF(ISNUMBER(M96),COUNTIF($M$14:$M96,M96),"-")</f>
        <v>-</v>
      </c>
      <c r="Q96" s="115"/>
    </row>
    <row r="97" spans="1:17" ht="7.5" customHeight="1">
      <c r="A97" s="173">
        <f t="shared" si="12"/>
      </c>
      <c r="B97" s="174">
        <f t="shared" si="11"/>
        <v>85</v>
      </c>
      <c r="C97" s="174" t="str">
        <f>F!F116</f>
        <v>-</v>
      </c>
      <c r="D97" s="191">
        <f t="shared" si="15"/>
        <v>0</v>
      </c>
      <c r="E97" s="176" t="str">
        <f ca="1">IF(ISNUMBER($C97),VLOOKUP($C97,INDIRECT(ADDRESS(MATCH($C96,M!$A$1:$A$9999,0),2,,,"M")):INDIRECT(ADDRESS(MATCH($C96,M!$A$1:$A$9999,1),3,,,"M")),2,FALSE),"-")</f>
        <v>-</v>
      </c>
      <c r="F97" s="191">
        <f t="shared" si="9"/>
        <v>0</v>
      </c>
      <c r="G97" s="175" t="str">
        <f t="shared" si="13"/>
        <v>-</v>
      </c>
      <c r="H97" s="175" t="str">
        <f t="shared" si="14"/>
        <v>-</v>
      </c>
      <c r="I97" s="115"/>
      <c r="J97" s="115"/>
      <c r="K97" s="115"/>
      <c r="L97" s="191" t="str">
        <f>IF(ISNUMBER($C97),COUNTIF($C$13:$C97,$C97),"-")</f>
        <v>-</v>
      </c>
      <c r="M97" s="201" t="str">
        <f t="shared" si="16"/>
        <v>-</v>
      </c>
      <c r="N97" s="201" t="str">
        <f>IF(ISNUMBER(M97),COUNTIF($M$14:$M97,M97),"-")</f>
        <v>-</v>
      </c>
      <c r="Q97" s="115"/>
    </row>
    <row r="98" spans="1:17" ht="7.5" customHeight="1">
      <c r="A98" s="173">
        <f t="shared" si="12"/>
      </c>
      <c r="B98" s="174">
        <f t="shared" si="11"/>
        <v>86</v>
      </c>
      <c r="C98" s="174" t="str">
        <f>F!F117</f>
        <v>-</v>
      </c>
      <c r="D98" s="191">
        <f t="shared" si="15"/>
        <v>0</v>
      </c>
      <c r="E98" s="176" t="str">
        <f ca="1">IF(ISNUMBER($C98),VLOOKUP($C98,INDIRECT(ADDRESS(MATCH($C97,M!$A$1:$A$9999,0),2,,,"M")):INDIRECT(ADDRESS(MATCH($C97,M!$A$1:$A$9999,1),3,,,"M")),2,FALSE),"-")</f>
        <v>-</v>
      </c>
      <c r="F98" s="191">
        <f t="shared" si="9"/>
        <v>0</v>
      </c>
      <c r="G98" s="175" t="str">
        <f t="shared" si="13"/>
        <v>-</v>
      </c>
      <c r="H98" s="175" t="str">
        <f t="shared" si="14"/>
        <v>-</v>
      </c>
      <c r="I98" s="115"/>
      <c r="J98" s="115"/>
      <c r="K98" s="115"/>
      <c r="L98" s="191" t="str">
        <f>IF(ISNUMBER($C98),COUNTIF($C$13:$C98,$C98),"-")</f>
        <v>-</v>
      </c>
      <c r="M98" s="201" t="str">
        <f t="shared" si="16"/>
        <v>-</v>
      </c>
      <c r="N98" s="201" t="str">
        <f>IF(ISNUMBER(M98),COUNTIF($M$14:$M98,M98),"-")</f>
        <v>-</v>
      </c>
      <c r="Q98" s="115"/>
    </row>
    <row r="99" spans="1:17" ht="7.5" customHeight="1">
      <c r="A99" s="173">
        <f t="shared" si="12"/>
      </c>
      <c r="B99" s="174">
        <f t="shared" si="11"/>
        <v>87</v>
      </c>
      <c r="C99" s="174" t="str">
        <f>F!F118</f>
        <v>-</v>
      </c>
      <c r="D99" s="191">
        <f t="shared" si="15"/>
        <v>0</v>
      </c>
      <c r="E99" s="176" t="str">
        <f ca="1">IF(ISNUMBER($C99),VLOOKUP($C99,INDIRECT(ADDRESS(MATCH($C98,M!$A$1:$A$9999,0),2,,,"M")):INDIRECT(ADDRESS(MATCH($C98,M!$A$1:$A$9999,1),3,,,"M")),2,FALSE),"-")</f>
        <v>-</v>
      </c>
      <c r="F99" s="191">
        <f t="shared" si="9"/>
        <v>0</v>
      </c>
      <c r="G99" s="175" t="str">
        <f t="shared" si="13"/>
        <v>-</v>
      </c>
      <c r="H99" s="175" t="str">
        <f t="shared" si="14"/>
        <v>-</v>
      </c>
      <c r="I99" s="115"/>
      <c r="J99" s="115"/>
      <c r="K99" s="115"/>
      <c r="L99" s="191" t="str">
        <f>IF(ISNUMBER($C99),COUNTIF($C$13:$C99,$C99),"-")</f>
        <v>-</v>
      </c>
      <c r="M99" s="201" t="str">
        <f t="shared" si="16"/>
        <v>-</v>
      </c>
      <c r="N99" s="201" t="str">
        <f>IF(ISNUMBER(M99),COUNTIF($M$14:$M99,M99),"-")</f>
        <v>-</v>
      </c>
      <c r="Q99" s="115"/>
    </row>
    <row r="100" spans="1:17" ht="7.5" customHeight="1">
      <c r="A100" s="173">
        <f t="shared" si="12"/>
      </c>
      <c r="B100" s="174">
        <f t="shared" si="11"/>
        <v>88</v>
      </c>
      <c r="C100" s="174" t="str">
        <f>F!F119</f>
        <v>-</v>
      </c>
      <c r="D100" s="191">
        <f t="shared" si="15"/>
        <v>0</v>
      </c>
      <c r="E100" s="176" t="str">
        <f ca="1">IF(ISNUMBER($C100),VLOOKUP($C100,INDIRECT(ADDRESS(MATCH($C99,M!$A$1:$A$9999,0),2,,,"M")):INDIRECT(ADDRESS(MATCH($C99,M!$A$1:$A$9999,1),3,,,"M")),2,FALSE),"-")</f>
        <v>-</v>
      </c>
      <c r="F100" s="191">
        <f t="shared" si="9"/>
        <v>0</v>
      </c>
      <c r="G100" s="175" t="str">
        <f t="shared" si="13"/>
        <v>-</v>
      </c>
      <c r="H100" s="175" t="str">
        <f t="shared" si="14"/>
        <v>-</v>
      </c>
      <c r="I100" s="115"/>
      <c r="J100" s="115"/>
      <c r="K100" s="115"/>
      <c r="L100" s="191" t="str">
        <f>IF(ISNUMBER($C100),COUNTIF($C$13:$C100,$C100),"-")</f>
        <v>-</v>
      </c>
      <c r="M100" s="201" t="str">
        <f t="shared" si="16"/>
        <v>-</v>
      </c>
      <c r="N100" s="201" t="str">
        <f>IF(ISNUMBER(M100),COUNTIF($M$14:$M100,M100),"-")</f>
        <v>-</v>
      </c>
      <c r="Q100" s="115"/>
    </row>
    <row r="101" spans="1:17" ht="7.5" customHeight="1">
      <c r="A101" s="173">
        <f t="shared" si="12"/>
      </c>
      <c r="B101" s="174">
        <f t="shared" si="11"/>
        <v>89</v>
      </c>
      <c r="C101" s="174" t="str">
        <f>F!F120</f>
        <v>-</v>
      </c>
      <c r="D101" s="191">
        <f t="shared" si="15"/>
        <v>0</v>
      </c>
      <c r="E101" s="176" t="str">
        <f ca="1">IF(ISNUMBER($C101),VLOOKUP($C101,INDIRECT(ADDRESS(MATCH($C100,M!$A$1:$A$9999,0),2,,,"M")):INDIRECT(ADDRESS(MATCH($C100,M!$A$1:$A$9999,1),3,,,"M")),2,FALSE),"-")</f>
        <v>-</v>
      </c>
      <c r="F101" s="191">
        <f t="shared" si="9"/>
        <v>0</v>
      </c>
      <c r="G101" s="175" t="str">
        <f t="shared" si="13"/>
        <v>-</v>
      </c>
      <c r="H101" s="175" t="str">
        <f t="shared" si="14"/>
        <v>-</v>
      </c>
      <c r="I101" s="115"/>
      <c r="J101" s="115"/>
      <c r="K101" s="115"/>
      <c r="L101" s="191" t="str">
        <f>IF(ISNUMBER($C101),COUNTIF($C$13:$C101,$C101),"-")</f>
        <v>-</v>
      </c>
      <c r="M101" s="201" t="str">
        <f t="shared" si="16"/>
        <v>-</v>
      </c>
      <c r="N101" s="201" t="str">
        <f>IF(ISNUMBER(M101),COUNTIF($M$14:$M101,M101),"-")</f>
        <v>-</v>
      </c>
      <c r="Q101" s="115"/>
    </row>
    <row r="102" spans="1:17" ht="7.5" customHeight="1">
      <c r="A102" s="173">
        <f t="shared" si="12"/>
      </c>
      <c r="B102" s="174">
        <f t="shared" si="11"/>
        <v>90</v>
      </c>
      <c r="C102" s="174" t="str">
        <f>F!F121</f>
        <v>-</v>
      </c>
      <c r="D102" s="191">
        <f t="shared" si="15"/>
        <v>0</v>
      </c>
      <c r="E102" s="176" t="str">
        <f ca="1">IF(ISNUMBER($C102),VLOOKUP($C102,INDIRECT(ADDRESS(MATCH($C101,M!$A$1:$A$9999,0),2,,,"M")):INDIRECT(ADDRESS(MATCH($C101,M!$A$1:$A$9999,1),3,,,"M")),2,FALSE),"-")</f>
        <v>-</v>
      </c>
      <c r="F102" s="191">
        <f t="shared" si="9"/>
        <v>0</v>
      </c>
      <c r="G102" s="175" t="str">
        <f t="shared" si="13"/>
        <v>-</v>
      </c>
      <c r="H102" s="175" t="str">
        <f t="shared" si="14"/>
        <v>-</v>
      </c>
      <c r="I102" s="115"/>
      <c r="J102" s="115"/>
      <c r="K102" s="115"/>
      <c r="L102" s="191" t="str">
        <f>IF(ISNUMBER($C102),COUNTIF($C$13:$C102,$C102),"-")</f>
        <v>-</v>
      </c>
      <c r="M102" s="201" t="str">
        <f t="shared" si="16"/>
        <v>-</v>
      </c>
      <c r="N102" s="201" t="str">
        <f>IF(ISNUMBER(M102),COUNTIF($M$14:$M102,M102),"-")</f>
        <v>-</v>
      </c>
      <c r="Q102" s="115"/>
    </row>
    <row r="103" spans="1:17" ht="7.5" customHeight="1">
      <c r="A103" s="173">
        <f t="shared" si="12"/>
      </c>
      <c r="B103" s="174">
        <f t="shared" si="11"/>
        <v>91</v>
      </c>
      <c r="C103" s="174" t="str">
        <f>F!F122</f>
        <v>-</v>
      </c>
      <c r="D103" s="191">
        <f t="shared" si="15"/>
        <v>0</v>
      </c>
      <c r="E103" s="176" t="str">
        <f ca="1">IF(ISNUMBER($C103),VLOOKUP($C103,INDIRECT(ADDRESS(MATCH($C102,M!$A$1:$A$9999,0),2,,,"M")):INDIRECT(ADDRESS(MATCH($C102,M!$A$1:$A$9999,1),3,,,"M")),2,FALSE),"-")</f>
        <v>-</v>
      </c>
      <c r="F103" s="191">
        <f t="shared" si="9"/>
        <v>0</v>
      </c>
      <c r="G103" s="175" t="str">
        <f t="shared" si="13"/>
        <v>-</v>
      </c>
      <c r="H103" s="175" t="str">
        <f t="shared" si="14"/>
        <v>-</v>
      </c>
      <c r="I103" s="115"/>
      <c r="J103" s="115"/>
      <c r="K103" s="115"/>
      <c r="L103" s="191" t="str">
        <f>IF(ISNUMBER($C103),COUNTIF($C$13:$C103,$C103),"-")</f>
        <v>-</v>
      </c>
      <c r="M103" s="201" t="str">
        <f t="shared" si="16"/>
        <v>-</v>
      </c>
      <c r="N103" s="201" t="str">
        <f>IF(ISNUMBER(M103),COUNTIF($M$14:$M103,M103),"-")</f>
        <v>-</v>
      </c>
      <c r="Q103" s="115"/>
    </row>
    <row r="104" spans="1:17" ht="7.5" customHeight="1">
      <c r="A104" s="173">
        <f t="shared" si="12"/>
      </c>
      <c r="B104" s="174">
        <f t="shared" si="11"/>
        <v>92</v>
      </c>
      <c r="C104" s="174" t="str">
        <f>F!F123</f>
        <v>-</v>
      </c>
      <c r="D104" s="191">
        <f t="shared" si="15"/>
        <v>0</v>
      </c>
      <c r="E104" s="176" t="str">
        <f ca="1">IF(ISNUMBER($C104),VLOOKUP($C104,INDIRECT(ADDRESS(MATCH($C103,M!$A$1:$A$9999,0),2,,,"M")):INDIRECT(ADDRESS(MATCH($C103,M!$A$1:$A$9999,1),3,,,"M")),2,FALSE),"-")</f>
        <v>-</v>
      </c>
      <c r="F104" s="191">
        <f t="shared" si="9"/>
        <v>0</v>
      </c>
      <c r="G104" s="175" t="str">
        <f t="shared" si="13"/>
        <v>-</v>
      </c>
      <c r="H104" s="175" t="str">
        <f t="shared" si="14"/>
        <v>-</v>
      </c>
      <c r="I104" s="115"/>
      <c r="J104" s="115"/>
      <c r="K104" s="115"/>
      <c r="L104" s="191" t="str">
        <f>IF(ISNUMBER($C104),COUNTIF($C$13:$C104,$C104),"-")</f>
        <v>-</v>
      </c>
      <c r="M104" s="201" t="str">
        <f t="shared" si="16"/>
        <v>-</v>
      </c>
      <c r="N104" s="201" t="str">
        <f>IF(ISNUMBER(M104),COUNTIF($M$14:$M104,M104),"-")</f>
        <v>-</v>
      </c>
      <c r="Q104" s="115"/>
    </row>
    <row r="105" spans="1:17" ht="7.5" customHeight="1">
      <c r="A105" s="173">
        <f t="shared" si="12"/>
      </c>
      <c r="B105" s="174">
        <f t="shared" si="11"/>
        <v>93</v>
      </c>
      <c r="C105" s="174" t="str">
        <f>F!F124</f>
        <v>-</v>
      </c>
      <c r="D105" s="191">
        <f t="shared" si="15"/>
        <v>0</v>
      </c>
      <c r="E105" s="176" t="str">
        <f ca="1">IF(ISNUMBER($C105),VLOOKUP($C105,INDIRECT(ADDRESS(MATCH($C104,M!$A$1:$A$9999,0),2,,,"M")):INDIRECT(ADDRESS(MATCH($C104,M!$A$1:$A$9999,1),3,,,"M")),2,FALSE),"-")</f>
        <v>-</v>
      </c>
      <c r="F105" s="191">
        <f t="shared" si="9"/>
        <v>0</v>
      </c>
      <c r="G105" s="175" t="str">
        <f t="shared" si="13"/>
        <v>-</v>
      </c>
      <c r="H105" s="175" t="str">
        <f t="shared" si="14"/>
        <v>-</v>
      </c>
      <c r="I105" s="115"/>
      <c r="J105" s="115"/>
      <c r="K105" s="115"/>
      <c r="L105" s="191" t="str">
        <f>IF(ISNUMBER($C105),COUNTIF($C$13:$C105,$C105),"-")</f>
        <v>-</v>
      </c>
      <c r="M105" s="201" t="str">
        <f t="shared" si="16"/>
        <v>-</v>
      </c>
      <c r="N105" s="201" t="str">
        <f>IF(ISNUMBER(M105),COUNTIF($M$14:$M105,M105),"-")</f>
        <v>-</v>
      </c>
      <c r="Q105" s="115"/>
    </row>
    <row r="106" spans="1:17" ht="7.5" customHeight="1">
      <c r="A106" s="173">
        <f t="shared" si="12"/>
      </c>
      <c r="B106" s="174">
        <f t="shared" si="11"/>
        <v>94</v>
      </c>
      <c r="C106" s="174" t="str">
        <f>F!F125</f>
        <v>-</v>
      </c>
      <c r="D106" s="191">
        <f t="shared" si="15"/>
        <v>0</v>
      </c>
      <c r="E106" s="176" t="str">
        <f ca="1">IF(ISNUMBER($C106),VLOOKUP($C106,INDIRECT(ADDRESS(MATCH($C105,M!$A$1:$A$9999,0),2,,,"M")):INDIRECT(ADDRESS(MATCH($C105,M!$A$1:$A$9999,1),3,,,"M")),2,FALSE),"-")</f>
        <v>-</v>
      </c>
      <c r="F106" s="191">
        <f t="shared" si="9"/>
        <v>0</v>
      </c>
      <c r="G106" s="175" t="str">
        <f t="shared" si="13"/>
        <v>-</v>
      </c>
      <c r="H106" s="175" t="str">
        <f t="shared" si="14"/>
        <v>-</v>
      </c>
      <c r="I106" s="115"/>
      <c r="J106" s="115"/>
      <c r="K106" s="115"/>
      <c r="L106" s="191" t="str">
        <f>IF(ISNUMBER($C106),COUNTIF($C$13:$C106,$C106),"-")</f>
        <v>-</v>
      </c>
      <c r="M106" s="201" t="str">
        <f t="shared" si="16"/>
        <v>-</v>
      </c>
      <c r="N106" s="201" t="str">
        <f>IF(ISNUMBER(M106),COUNTIF($M$14:$M106,M106),"-")</f>
        <v>-</v>
      </c>
      <c r="Q106" s="115"/>
    </row>
    <row r="107" spans="1:17" ht="7.5" customHeight="1">
      <c r="A107" s="173">
        <f t="shared" si="12"/>
      </c>
      <c r="B107" s="174">
        <f t="shared" si="11"/>
        <v>95</v>
      </c>
      <c r="C107" s="174" t="str">
        <f>F!F126</f>
        <v>-</v>
      </c>
      <c r="D107" s="191">
        <f t="shared" si="15"/>
        <v>0</v>
      </c>
      <c r="E107" s="176" t="str">
        <f ca="1">IF(ISNUMBER($C107),VLOOKUP($C107,INDIRECT(ADDRESS(MATCH($C106,M!$A$1:$A$9999,0),2,,,"M")):INDIRECT(ADDRESS(MATCH($C106,M!$A$1:$A$9999,1),3,,,"M")),2,FALSE),"-")</f>
        <v>-</v>
      </c>
      <c r="F107" s="191">
        <f t="shared" si="9"/>
        <v>0</v>
      </c>
      <c r="G107" s="175" t="str">
        <f t="shared" si="13"/>
        <v>-</v>
      </c>
      <c r="H107" s="175" t="str">
        <f t="shared" si="14"/>
        <v>-</v>
      </c>
      <c r="I107" s="115"/>
      <c r="J107" s="115"/>
      <c r="K107" s="115"/>
      <c r="L107" s="191" t="str">
        <f>IF(ISNUMBER($C107),COUNTIF($C$13:$C107,$C107),"-")</f>
        <v>-</v>
      </c>
      <c r="M107" s="201" t="str">
        <f t="shared" si="16"/>
        <v>-</v>
      </c>
      <c r="N107" s="201" t="str">
        <f>IF(ISNUMBER(M107),COUNTIF($M$14:$M107,M107),"-")</f>
        <v>-</v>
      </c>
      <c r="Q107" s="115"/>
    </row>
    <row r="108" spans="1:17" ht="7.5" customHeight="1">
      <c r="A108" s="173">
        <f t="shared" si="12"/>
      </c>
      <c r="B108" s="174">
        <f t="shared" si="11"/>
        <v>96</v>
      </c>
      <c r="C108" s="174" t="str">
        <f>F!F127</f>
        <v>-</v>
      </c>
      <c r="D108" s="191">
        <f t="shared" si="15"/>
        <v>0</v>
      </c>
      <c r="E108" s="176" t="str">
        <f ca="1">IF(ISNUMBER($C108),VLOOKUP($C108,INDIRECT(ADDRESS(MATCH($C107,M!$A$1:$A$9999,0),2,,,"M")):INDIRECT(ADDRESS(MATCH($C107,M!$A$1:$A$9999,1),3,,,"M")),2,FALSE),"-")</f>
        <v>-</v>
      </c>
      <c r="F108" s="191">
        <f t="shared" si="9"/>
        <v>0</v>
      </c>
      <c r="G108" s="175" t="str">
        <f t="shared" si="13"/>
        <v>-</v>
      </c>
      <c r="H108" s="175" t="str">
        <f t="shared" si="14"/>
        <v>-</v>
      </c>
      <c r="I108" s="115"/>
      <c r="J108" s="115"/>
      <c r="K108" s="115"/>
      <c r="L108" s="191" t="str">
        <f>IF(ISNUMBER($C108),COUNTIF($C$13:$C108,$C108),"-")</f>
        <v>-</v>
      </c>
      <c r="M108" s="201" t="str">
        <f t="shared" si="16"/>
        <v>-</v>
      </c>
      <c r="N108" s="201" t="str">
        <f>IF(ISNUMBER(M108),COUNTIF($M$14:$M108,M108),"-")</f>
        <v>-</v>
      </c>
      <c r="Q108" s="115"/>
    </row>
    <row r="109" spans="1:17" ht="7.5" customHeight="1">
      <c r="A109" s="173">
        <f t="shared" si="12"/>
      </c>
      <c r="B109" s="174">
        <f t="shared" si="11"/>
        <v>97</v>
      </c>
      <c r="C109" s="174" t="str">
        <f>F!F128</f>
        <v>-</v>
      </c>
      <c r="D109" s="191">
        <f t="shared" si="15"/>
        <v>0</v>
      </c>
      <c r="E109" s="176" t="str">
        <f ca="1">IF(ISNUMBER($C109),VLOOKUP($C109,INDIRECT(ADDRESS(MATCH($C108,M!$A$1:$A$9999,0),2,,,"M")):INDIRECT(ADDRESS(MATCH($C108,M!$A$1:$A$9999,1),3,,,"M")),2,FALSE),"-")</f>
        <v>-</v>
      </c>
      <c r="F109" s="191">
        <f>IF(ISNUMBER(N109),N109,0)</f>
        <v>0</v>
      </c>
      <c r="G109" s="175" t="str">
        <f t="shared" si="13"/>
        <v>-</v>
      </c>
      <c r="H109" s="175" t="str">
        <f t="shared" si="14"/>
        <v>-</v>
      </c>
      <c r="I109" s="115"/>
      <c r="J109" s="115"/>
      <c r="K109" s="115"/>
      <c r="L109" s="191" t="str">
        <f>IF(ISNUMBER($C109),COUNTIF($C$13:$C109,$C109),"-")</f>
        <v>-</v>
      </c>
      <c r="M109" s="201" t="str">
        <f t="shared" si="16"/>
        <v>-</v>
      </c>
      <c r="N109" s="201" t="str">
        <f>IF(ISNUMBER(M109),COUNTIF($M$14:$M109,M109),"-")</f>
        <v>-</v>
      </c>
      <c r="Q109" s="115"/>
    </row>
    <row r="110" spans="1:17" ht="7.5" customHeight="1">
      <c r="A110" s="173">
        <f>IF(B110=$C$8,"Mål","")</f>
      </c>
      <c r="B110" s="174">
        <f t="shared" si="11"/>
        <v>98</v>
      </c>
      <c r="C110" s="174" t="str">
        <f>F!F129</f>
        <v>-</v>
      </c>
      <c r="D110" s="191">
        <f t="shared" si="15"/>
        <v>0</v>
      </c>
      <c r="E110" s="176" t="str">
        <f ca="1">IF(ISNUMBER($C110),VLOOKUP($C110,INDIRECT(ADDRESS(MATCH($C109,M!$A$1:$A$9999,0),2,,,"M")):INDIRECT(ADDRESS(MATCH($C109,M!$A$1:$A$9999,1),3,,,"M")),2,FALSE),"-")</f>
        <v>-</v>
      </c>
      <c r="F110" s="191">
        <f>IF(ISNUMBER(N110),N110,0)</f>
        <v>0</v>
      </c>
      <c r="G110" s="175" t="str">
        <f t="shared" si="13"/>
        <v>-</v>
      </c>
      <c r="H110" s="175" t="str">
        <f t="shared" si="14"/>
        <v>-</v>
      </c>
      <c r="I110" s="115"/>
      <c r="J110" s="115"/>
      <c r="K110" s="115"/>
      <c r="L110" s="191" t="str">
        <f>IF(ISNUMBER($C110),COUNTIF($C$13:$C110,$C110),"-")</f>
        <v>-</v>
      </c>
      <c r="M110" s="201" t="str">
        <f t="shared" si="16"/>
        <v>-</v>
      </c>
      <c r="N110" s="201" t="str">
        <f>IF(ISNUMBER(M110),COUNTIF($M$14:$M110,M110),"-")</f>
        <v>-</v>
      </c>
      <c r="Q110" s="115"/>
    </row>
    <row r="111" spans="1:17" ht="7.5" customHeight="1">
      <c r="A111" s="173">
        <f>IF(B111=$C$8,"Mål","")</f>
      </c>
      <c r="B111" s="174">
        <f t="shared" si="11"/>
        <v>99</v>
      </c>
      <c r="C111" s="174" t="str">
        <f>F!F130</f>
        <v>-</v>
      </c>
      <c r="D111" s="191">
        <f t="shared" si="15"/>
        <v>0</v>
      </c>
      <c r="E111" s="176" t="str">
        <f ca="1">IF(ISNUMBER($C111),VLOOKUP($C111,INDIRECT(ADDRESS(MATCH($C110,M!$A$1:$A$9999,0),2,,,"M")):INDIRECT(ADDRESS(MATCH($C110,M!$A$1:$A$9999,1),3,,,"M")),2,FALSE),"-")</f>
        <v>-</v>
      </c>
      <c r="F111" s="191">
        <f>IF(ISNUMBER(N111),N111,0)</f>
        <v>0</v>
      </c>
      <c r="G111" s="175" t="str">
        <f t="shared" si="13"/>
        <v>-</v>
      </c>
      <c r="H111" s="175" t="str">
        <f t="shared" si="14"/>
        <v>-</v>
      </c>
      <c r="I111" s="115"/>
      <c r="J111" s="115"/>
      <c r="K111" s="115"/>
      <c r="L111" s="191" t="str">
        <f>IF(ISNUMBER($C111),COUNTIF($C$13:$C111,$C111),"-")</f>
        <v>-</v>
      </c>
      <c r="M111" s="201" t="str">
        <f t="shared" si="16"/>
        <v>-</v>
      </c>
      <c r="N111" s="201" t="str">
        <f>IF(ISNUMBER(M111),COUNTIF($M$14:$M111,M111),"-")</f>
        <v>-</v>
      </c>
      <c r="Q111" s="115"/>
    </row>
    <row r="112" spans="1:17" ht="7.5" customHeight="1">
      <c r="A112" s="173">
        <f>IF(B112=$C$8,"Mål","")</f>
      </c>
      <c r="B112" s="174">
        <f t="shared" si="11"/>
        <v>100</v>
      </c>
      <c r="C112" s="174" t="str">
        <f>F!F131</f>
        <v>-</v>
      </c>
      <c r="D112" s="191">
        <f t="shared" si="15"/>
        <v>0</v>
      </c>
      <c r="E112" s="176" t="str">
        <f ca="1">IF(ISNUMBER($C112),VLOOKUP($C112,INDIRECT(ADDRESS(MATCH($C111,M!$A$1:$A$9999,0),2,,,"M")):INDIRECT(ADDRESS(MATCH($C111,M!$A$1:$A$9999,1),3,,,"M")),2,FALSE),"-")</f>
        <v>-</v>
      </c>
      <c r="F112" s="191">
        <f>IF(ISNUMBER(N112),N112,0)</f>
        <v>0</v>
      </c>
      <c r="G112" s="175" t="str">
        <f t="shared" si="13"/>
        <v>-</v>
      </c>
      <c r="H112" s="175" t="str">
        <f t="shared" si="14"/>
        <v>-</v>
      </c>
      <c r="I112" s="115"/>
      <c r="J112" s="115"/>
      <c r="K112" s="115"/>
      <c r="L112" s="191" t="str">
        <f>IF(ISNUMBER($C112),COUNTIF($C$13:$C112,$C112),"-")</f>
        <v>-</v>
      </c>
      <c r="M112" s="201" t="str">
        <f t="shared" si="16"/>
        <v>-</v>
      </c>
      <c r="N112" s="201" t="str">
        <f>IF(ISNUMBER(M112),COUNTIF($M$14:$M112,M112),"-")</f>
        <v>-</v>
      </c>
      <c r="Q112" s="115"/>
    </row>
    <row r="113" spans="1:17" ht="12.75">
      <c r="A113" s="115"/>
      <c r="B113" s="115"/>
      <c r="C113" s="115"/>
      <c r="D113" s="115"/>
      <c r="E113" s="115"/>
      <c r="F113" s="115"/>
      <c r="G113" s="115"/>
      <c r="H113" s="115"/>
      <c r="I113" s="115"/>
      <c r="J113" s="115"/>
      <c r="K113" s="115"/>
      <c r="N113" s="199"/>
      <c r="Q113" s="115"/>
    </row>
    <row r="114" spans="1:17" ht="12.75" hidden="1">
      <c r="A114" s="115"/>
      <c r="B114" s="115"/>
      <c r="C114" s="115"/>
      <c r="D114" s="115"/>
      <c r="E114" s="115"/>
      <c r="F114" s="115"/>
      <c r="G114" s="115"/>
      <c r="H114" s="115"/>
      <c r="I114" s="115"/>
      <c r="J114" s="115"/>
      <c r="K114" s="115"/>
      <c r="Q114" s="115"/>
    </row>
    <row r="115" spans="1:17" ht="12.75" hidden="1">
      <c r="A115" s="115"/>
      <c r="B115" s="115"/>
      <c r="C115" s="115"/>
      <c r="D115" s="115"/>
      <c r="E115" s="115"/>
      <c r="F115" s="115"/>
      <c r="G115" s="115"/>
      <c r="H115" s="115"/>
      <c r="I115" s="115"/>
      <c r="J115" s="115"/>
      <c r="K115" s="115"/>
      <c r="Q115" s="115"/>
    </row>
    <row r="116" spans="1:17" ht="12.75" hidden="1">
      <c r="A116" s="115"/>
      <c r="B116" s="115"/>
      <c r="C116" s="115"/>
      <c r="D116" s="115"/>
      <c r="E116" s="115"/>
      <c r="F116" s="115"/>
      <c r="G116" s="115"/>
      <c r="H116" s="115"/>
      <c r="I116" s="115"/>
      <c r="J116" s="115"/>
      <c r="K116" s="115"/>
      <c r="Q116" s="115"/>
    </row>
    <row r="117" ht="12.75"/>
  </sheetData>
  <sheetProtection password="C870" sheet="1" objects="1" scenarios="1"/>
  <mergeCells count="8">
    <mergeCell ref="I11:J11"/>
    <mergeCell ref="I10:J10"/>
    <mergeCell ref="C1:E1"/>
    <mergeCell ref="G1:H1"/>
    <mergeCell ref="B3:C3"/>
    <mergeCell ref="E3:F3"/>
    <mergeCell ref="H3:I3"/>
    <mergeCell ref="A2:H2"/>
  </mergeCells>
  <conditionalFormatting sqref="D13:D112 F14:F112">
    <cfRule type="cellIs" priority="1" dxfId="1" operator="greaterThan" stopIfTrue="1">
      <formula>2</formula>
    </cfRule>
  </conditionalFormatting>
  <conditionalFormatting sqref="C4">
    <cfRule type="cellIs" priority="2" dxfId="1" operator="notEqual" stopIfTrue="1">
      <formula>$D$4</formula>
    </cfRule>
  </conditionalFormatting>
  <conditionalFormatting sqref="F6">
    <cfRule type="cellIs" priority="3" dxfId="2" operator="greaterThan" stopIfTrue="1">
      <formula>0</formula>
    </cfRule>
  </conditionalFormatting>
  <conditionalFormatting sqref="F5">
    <cfRule type="cellIs" priority="4" dxfId="2" operator="lessThan" stopIfTrue="1">
      <formula>$O$5</formula>
    </cfRule>
  </conditionalFormatting>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Blad9"/>
  <dimension ref="B4:B20"/>
  <sheetViews>
    <sheetView workbookViewId="0" topLeftCell="A1">
      <selection activeCell="B7" sqref="B7"/>
    </sheetView>
  </sheetViews>
  <sheetFormatPr defaultColWidth="9.140625" defaultRowHeight="12.75"/>
  <sheetData>
    <row r="4" ht="12.75">
      <c r="B4" t="s">
        <v>143</v>
      </c>
    </row>
    <row r="5" ht="12.75">
      <c r="B5" s="177" t="s">
        <v>144</v>
      </c>
    </row>
    <row r="6" ht="12.75">
      <c r="B6" t="s">
        <v>194</v>
      </c>
    </row>
    <row r="7" ht="12.75">
      <c r="B7" t="s">
        <v>147</v>
      </c>
    </row>
    <row r="8" ht="12.75">
      <c r="B8" t="s">
        <v>177</v>
      </c>
    </row>
    <row r="9" ht="12.75">
      <c r="B9" t="s">
        <v>178</v>
      </c>
    </row>
    <row r="10" ht="12.75">
      <c r="B10" t="s">
        <v>179</v>
      </c>
    </row>
    <row r="11" ht="12.75">
      <c r="B11" t="s">
        <v>180</v>
      </c>
    </row>
    <row r="12" ht="12.75">
      <c r="B12" t="s">
        <v>181</v>
      </c>
    </row>
    <row r="13" ht="12.75">
      <c r="B13" t="s">
        <v>193</v>
      </c>
    </row>
    <row r="14" ht="12.75">
      <c r="B14" t="s">
        <v>182</v>
      </c>
    </row>
    <row r="15" ht="12.75">
      <c r="B15" t="s">
        <v>183</v>
      </c>
    </row>
    <row r="16" ht="12.75">
      <c r="B16" t="s">
        <v>145</v>
      </c>
    </row>
    <row r="17" ht="12.75">
      <c r="B17" t="s">
        <v>146</v>
      </c>
    </row>
    <row r="18" ht="12.75">
      <c r="B18" t="s">
        <v>184</v>
      </c>
    </row>
    <row r="19" ht="12.75">
      <c r="B19" s="177" t="s">
        <v>22</v>
      </c>
    </row>
    <row r="20" ht="12.75">
      <c r="B20" t="s">
        <v>148</v>
      </c>
    </row>
  </sheetData>
  <sheetProtection password="C870"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Blad6"/>
  <dimension ref="A1:K8928"/>
  <sheetViews>
    <sheetView workbookViewId="0" topLeftCell="A1">
      <selection activeCell="F28" sqref="F28"/>
    </sheetView>
  </sheetViews>
  <sheetFormatPr defaultColWidth="9.140625" defaultRowHeight="12.75"/>
  <cols>
    <col min="1" max="1" width="10.28125" style="0" bestFit="1" customWidth="1"/>
    <col min="2" max="2" width="9.00390625" style="0" bestFit="1" customWidth="1"/>
    <col min="3" max="3" width="12.00390625" style="187" bestFit="1" customWidth="1"/>
    <col min="4" max="4" width="10.421875" style="0" bestFit="1" customWidth="1"/>
    <col min="9" max="9" width="23.8515625" style="0" customWidth="1"/>
    <col min="10" max="10" width="11.28125" style="0" customWidth="1"/>
    <col min="11" max="11" width="13.140625" style="0" customWidth="1"/>
  </cols>
  <sheetData>
    <row r="1" spans="1:11" ht="12.75">
      <c r="A1" s="152" t="s">
        <v>203</v>
      </c>
      <c r="B1" s="152" t="s">
        <v>204</v>
      </c>
      <c r="C1" s="221" t="s">
        <v>149</v>
      </c>
      <c r="D1" s="152" t="s">
        <v>150</v>
      </c>
      <c r="E1" s="178" t="s">
        <v>151</v>
      </c>
      <c r="F1" s="179"/>
      <c r="G1" s="179"/>
      <c r="H1" s="179"/>
      <c r="I1" s="179"/>
      <c r="J1" s="179"/>
      <c r="K1" s="179"/>
    </row>
    <row r="2" spans="1:11" ht="12.75">
      <c r="A2">
        <v>1</v>
      </c>
      <c r="B2">
        <v>2</v>
      </c>
      <c r="C2" s="187">
        <v>3.5</v>
      </c>
      <c r="D2">
        <v>0</v>
      </c>
      <c r="E2" s="180" t="s">
        <v>152</v>
      </c>
      <c r="F2" s="181"/>
      <c r="G2" s="182"/>
      <c r="H2" s="181"/>
      <c r="I2" s="182"/>
      <c r="J2" s="181"/>
      <c r="K2" s="181"/>
    </row>
    <row r="3" spans="1:11" ht="12.75">
      <c r="A3">
        <v>1</v>
      </c>
      <c r="B3">
        <v>3</v>
      </c>
      <c r="C3" s="187">
        <v>2.200000047683716</v>
      </c>
      <c r="D3">
        <v>0</v>
      </c>
      <c r="E3" s="183" t="s">
        <v>153</v>
      </c>
      <c r="F3" s="184"/>
      <c r="G3" s="185"/>
      <c r="H3" s="184"/>
      <c r="I3" s="185"/>
      <c r="J3" s="184"/>
      <c r="K3" s="184"/>
    </row>
    <row r="4" spans="1:11" ht="12.75">
      <c r="A4">
        <v>1</v>
      </c>
      <c r="B4">
        <v>5</v>
      </c>
      <c r="C4" s="187">
        <v>4.300000190734863</v>
      </c>
      <c r="D4">
        <v>0</v>
      </c>
      <c r="E4" s="183" t="s">
        <v>154</v>
      </c>
      <c r="F4" s="184"/>
      <c r="G4" s="185"/>
      <c r="H4" s="184"/>
      <c r="I4" s="185"/>
      <c r="J4" s="184"/>
      <c r="K4" s="184"/>
    </row>
    <row r="5" spans="1:11" ht="12.75">
      <c r="A5">
        <v>1</v>
      </c>
      <c r="B5">
        <v>12</v>
      </c>
      <c r="C5" s="187">
        <v>3.4000000953674316</v>
      </c>
      <c r="D5">
        <v>0</v>
      </c>
      <c r="E5" s="183" t="s">
        <v>155</v>
      </c>
      <c r="F5" s="184"/>
      <c r="G5" s="185"/>
      <c r="H5" s="184"/>
      <c r="I5" s="185"/>
      <c r="J5" s="184"/>
      <c r="K5" s="184"/>
    </row>
    <row r="6" spans="1:11" ht="12.75">
      <c r="A6">
        <v>1</v>
      </c>
      <c r="B6">
        <v>16</v>
      </c>
      <c r="C6" s="187">
        <v>2.0999999046325684</v>
      </c>
      <c r="D6">
        <v>0</v>
      </c>
      <c r="E6" s="183" t="s">
        <v>156</v>
      </c>
      <c r="F6" s="183"/>
      <c r="G6" s="185"/>
      <c r="H6" s="184"/>
      <c r="I6" s="185"/>
      <c r="J6" s="184"/>
      <c r="K6" s="184"/>
    </row>
    <row r="7" spans="1:11" ht="12.75">
      <c r="A7">
        <v>1</v>
      </c>
      <c r="B7">
        <v>29</v>
      </c>
      <c r="C7" s="187">
        <v>7.300000190734863</v>
      </c>
      <c r="D7">
        <v>0</v>
      </c>
      <c r="F7" s="184"/>
      <c r="G7" s="185"/>
      <c r="H7" s="184"/>
      <c r="I7" s="185"/>
      <c r="J7" s="184"/>
      <c r="K7" s="184"/>
    </row>
    <row r="8" spans="1:11" ht="12.75">
      <c r="A8">
        <v>1</v>
      </c>
      <c r="B8">
        <v>31</v>
      </c>
      <c r="C8" s="187">
        <v>8.899999618530273</v>
      </c>
      <c r="D8">
        <v>0</v>
      </c>
      <c r="E8" s="184"/>
      <c r="F8" s="184"/>
      <c r="G8" s="185"/>
      <c r="H8" s="184"/>
      <c r="I8" s="185"/>
      <c r="J8" s="184"/>
      <c r="K8" s="184"/>
    </row>
    <row r="9" spans="1:11" ht="12.75">
      <c r="A9">
        <v>1</v>
      </c>
      <c r="B9">
        <v>35</v>
      </c>
      <c r="C9" s="187">
        <v>14.399999618530273</v>
      </c>
      <c r="D9">
        <v>0</v>
      </c>
      <c r="E9" s="184"/>
      <c r="F9" s="300" t="s">
        <v>157</v>
      </c>
      <c r="G9" s="301"/>
      <c r="H9" s="184"/>
      <c r="I9" s="185"/>
      <c r="J9" s="184"/>
      <c r="K9" s="184"/>
    </row>
    <row r="10" spans="1:11" ht="12.75">
      <c r="A10">
        <v>1</v>
      </c>
      <c r="B10">
        <v>146</v>
      </c>
      <c r="C10" s="187">
        <v>5.199999809265137</v>
      </c>
      <c r="D10">
        <v>0</v>
      </c>
      <c r="F10" s="186" t="s">
        <v>158</v>
      </c>
      <c r="G10" s="186"/>
      <c r="H10" s="184"/>
      <c r="I10" s="185"/>
      <c r="J10" s="184"/>
      <c r="K10" s="184"/>
    </row>
    <row r="11" spans="1:11" ht="12.75">
      <c r="A11">
        <v>1</v>
      </c>
      <c r="B11">
        <v>148</v>
      </c>
      <c r="D11">
        <v>0</v>
      </c>
      <c r="F11" s="186"/>
      <c r="G11" s="186"/>
      <c r="H11" s="184"/>
      <c r="I11" s="185"/>
      <c r="J11" s="184"/>
      <c r="K11" s="184"/>
    </row>
    <row r="12" spans="1:11" ht="12.75">
      <c r="A12">
        <v>2</v>
      </c>
      <c r="B12">
        <v>1</v>
      </c>
      <c r="C12" s="187">
        <v>3.5</v>
      </c>
      <c r="D12">
        <v>0</v>
      </c>
      <c r="F12" s="22" t="s">
        <v>174</v>
      </c>
      <c r="H12" s="184"/>
      <c r="I12" s="185"/>
      <c r="J12" s="184"/>
      <c r="K12" s="184"/>
    </row>
    <row r="13" spans="1:11" ht="12.75">
      <c r="A13">
        <v>2</v>
      </c>
      <c r="B13">
        <v>3</v>
      </c>
      <c r="C13" s="187">
        <v>5.599999904632568</v>
      </c>
      <c r="D13">
        <v>0</v>
      </c>
      <c r="F13" s="22" t="s">
        <v>175</v>
      </c>
      <c r="H13" s="184"/>
      <c r="I13" s="185"/>
      <c r="J13" s="184"/>
      <c r="K13" s="184"/>
    </row>
    <row r="14" spans="1:11" ht="12.75">
      <c r="A14">
        <v>2</v>
      </c>
      <c r="B14">
        <v>4</v>
      </c>
      <c r="C14" s="187">
        <v>5.699999809265137</v>
      </c>
      <c r="D14">
        <v>0</v>
      </c>
      <c r="F14" s="22" t="s">
        <v>155</v>
      </c>
      <c r="H14" s="184"/>
      <c r="I14" s="185"/>
      <c r="J14" s="184"/>
      <c r="K14" s="184"/>
    </row>
    <row r="15" spans="1:11" ht="12.75">
      <c r="A15">
        <v>2</v>
      </c>
      <c r="B15">
        <v>5</v>
      </c>
      <c r="C15" s="187">
        <v>7.699999809265137</v>
      </c>
      <c r="D15">
        <v>0</v>
      </c>
      <c r="F15" s="22" t="s">
        <v>156</v>
      </c>
      <c r="H15" s="184"/>
      <c r="I15" s="185"/>
      <c r="J15" s="184"/>
      <c r="K15" s="184"/>
    </row>
    <row r="16" spans="1:11" ht="12.75">
      <c r="A16">
        <v>2</v>
      </c>
      <c r="B16">
        <v>16</v>
      </c>
      <c r="C16" s="187">
        <v>3.0999999046325684</v>
      </c>
      <c r="D16">
        <v>0</v>
      </c>
      <c r="H16" s="184"/>
      <c r="I16" s="185"/>
      <c r="J16" s="184"/>
      <c r="K16" s="184"/>
    </row>
    <row r="17" spans="1:11" ht="12.75">
      <c r="A17">
        <v>2</v>
      </c>
      <c r="B17">
        <v>18</v>
      </c>
      <c r="C17" s="187">
        <v>8</v>
      </c>
      <c r="D17">
        <v>0</v>
      </c>
      <c r="F17" s="149" t="s">
        <v>176</v>
      </c>
      <c r="H17" s="184"/>
      <c r="I17" s="185"/>
      <c r="J17" s="184"/>
      <c r="K17" s="184"/>
    </row>
    <row r="18" spans="1:11" ht="12.75">
      <c r="A18">
        <v>2</v>
      </c>
      <c r="B18">
        <v>29</v>
      </c>
      <c r="C18" s="187">
        <v>8.699999809265137</v>
      </c>
      <c r="D18">
        <v>0</v>
      </c>
      <c r="H18" s="184"/>
      <c r="I18" s="185"/>
      <c r="J18" s="184"/>
      <c r="K18" s="184"/>
    </row>
    <row r="19" spans="1:11" ht="12.75">
      <c r="A19">
        <v>2</v>
      </c>
      <c r="B19">
        <v>31</v>
      </c>
      <c r="C19" s="187">
        <v>10.399999618530273</v>
      </c>
      <c r="D19">
        <v>0</v>
      </c>
      <c r="F19" t="s">
        <v>200</v>
      </c>
      <c r="H19" s="184"/>
      <c r="I19" s="185"/>
      <c r="J19" s="184"/>
      <c r="K19" s="184"/>
    </row>
    <row r="20" spans="1:11" ht="12.75">
      <c r="A20">
        <v>2</v>
      </c>
      <c r="B20">
        <v>35</v>
      </c>
      <c r="C20" s="187">
        <v>14.600000381469727</v>
      </c>
      <c r="D20">
        <v>0</v>
      </c>
      <c r="F20" t="s">
        <v>201</v>
      </c>
      <c r="H20" s="184"/>
      <c r="I20" s="185"/>
      <c r="J20" s="184"/>
      <c r="K20" s="184"/>
    </row>
    <row r="21" spans="1:11" ht="12.75">
      <c r="A21">
        <v>2</v>
      </c>
      <c r="B21">
        <v>37</v>
      </c>
      <c r="C21" s="187">
        <v>16.600000381469727</v>
      </c>
      <c r="D21">
        <v>0</v>
      </c>
      <c r="H21" s="184"/>
      <c r="I21" s="185"/>
      <c r="J21" s="184"/>
      <c r="K21" s="184"/>
    </row>
    <row r="22" spans="1:11" ht="12.75">
      <c r="A22">
        <v>2</v>
      </c>
      <c r="B22">
        <v>146</v>
      </c>
      <c r="C22" s="187">
        <v>6.199999809265137</v>
      </c>
      <c r="D22">
        <v>0</v>
      </c>
      <c r="H22" s="184"/>
      <c r="I22" s="185"/>
      <c r="J22" s="184"/>
      <c r="K22" s="184"/>
    </row>
    <row r="23" spans="1:11" ht="12.75">
      <c r="A23">
        <v>2</v>
      </c>
      <c r="B23">
        <v>148</v>
      </c>
      <c r="D23">
        <v>0</v>
      </c>
      <c r="F23" s="222">
        <v>40301</v>
      </c>
      <c r="H23" s="184"/>
      <c r="I23" s="185"/>
      <c r="J23" s="184"/>
      <c r="K23" s="184"/>
    </row>
    <row r="24" spans="1:11" ht="12.75">
      <c r="A24">
        <v>2</v>
      </c>
      <c r="B24">
        <v>2048</v>
      </c>
      <c r="D24">
        <v>0</v>
      </c>
      <c r="F24" t="s">
        <v>205</v>
      </c>
      <c r="H24" s="184"/>
      <c r="I24" s="185"/>
      <c r="J24" s="184"/>
      <c r="K24" s="184"/>
    </row>
    <row r="25" spans="1:11" ht="12.75">
      <c r="A25">
        <v>2</v>
      </c>
      <c r="B25">
        <v>2087</v>
      </c>
      <c r="D25">
        <v>0</v>
      </c>
      <c r="H25" s="184"/>
      <c r="I25" s="185"/>
      <c r="J25" s="184"/>
      <c r="K25" s="184"/>
    </row>
    <row r="26" spans="1:11" ht="12.75">
      <c r="A26">
        <v>2</v>
      </c>
      <c r="B26">
        <v>2089</v>
      </c>
      <c r="D26">
        <v>0</v>
      </c>
      <c r="F26" s="222">
        <v>41663</v>
      </c>
      <c r="H26" s="184"/>
      <c r="I26" s="185"/>
      <c r="J26" s="184"/>
      <c r="K26" s="184"/>
    </row>
    <row r="27" spans="1:11" ht="12.75">
      <c r="A27">
        <v>2</v>
      </c>
      <c r="B27">
        <v>2094</v>
      </c>
      <c r="D27">
        <v>0</v>
      </c>
      <c r="F27" t="s">
        <v>212</v>
      </c>
      <c r="H27" s="184"/>
      <c r="I27" s="185"/>
      <c r="J27" s="184"/>
      <c r="K27" s="184"/>
    </row>
    <row r="28" spans="1:11" ht="12.75">
      <c r="A28">
        <v>2</v>
      </c>
      <c r="B28">
        <v>2096</v>
      </c>
      <c r="D28">
        <v>0</v>
      </c>
      <c r="H28" s="184"/>
      <c r="I28" s="185"/>
      <c r="J28" s="184"/>
      <c r="K28" s="184"/>
    </row>
    <row r="29" spans="1:11" ht="12.75">
      <c r="A29">
        <v>2</v>
      </c>
      <c r="B29">
        <v>2098</v>
      </c>
      <c r="D29">
        <v>0</v>
      </c>
      <c r="H29" s="184"/>
      <c r="I29" s="185"/>
      <c r="J29" s="184"/>
      <c r="K29" s="184"/>
    </row>
    <row r="30" spans="1:11" ht="12.75">
      <c r="A30">
        <v>2</v>
      </c>
      <c r="B30">
        <v>2114</v>
      </c>
      <c r="D30">
        <v>0</v>
      </c>
      <c r="E30" s="184"/>
      <c r="F30" s="184"/>
      <c r="G30" s="185"/>
      <c r="H30" s="184"/>
      <c r="I30" s="185"/>
      <c r="J30" s="184"/>
      <c r="K30" s="184"/>
    </row>
    <row r="31" spans="1:11" ht="12.75">
      <c r="A31">
        <v>2</v>
      </c>
      <c r="B31">
        <v>2200</v>
      </c>
      <c r="D31">
        <v>0</v>
      </c>
      <c r="E31" s="184"/>
      <c r="F31" s="184"/>
      <c r="G31" s="185"/>
      <c r="H31" s="184"/>
      <c r="I31" s="185"/>
      <c r="J31" s="184"/>
      <c r="K31" s="184"/>
    </row>
    <row r="32" spans="1:11" ht="12.75">
      <c r="A32">
        <v>2</v>
      </c>
      <c r="B32">
        <v>2201</v>
      </c>
      <c r="D32">
        <v>0</v>
      </c>
      <c r="E32" s="184"/>
      <c r="F32" s="184"/>
      <c r="G32" s="185"/>
      <c r="H32" s="184"/>
      <c r="I32" s="185"/>
      <c r="J32" s="184"/>
      <c r="K32" s="184"/>
    </row>
    <row r="33" spans="1:11" ht="12.75">
      <c r="A33">
        <v>2</v>
      </c>
      <c r="B33">
        <v>2202</v>
      </c>
      <c r="D33">
        <v>0</v>
      </c>
      <c r="E33" s="184"/>
      <c r="F33" s="184"/>
      <c r="G33" s="185"/>
      <c r="H33" s="184"/>
      <c r="I33" s="185"/>
      <c r="J33" s="184"/>
      <c r="K33" s="184"/>
    </row>
    <row r="34" spans="1:11" ht="12.75">
      <c r="A34">
        <v>2</v>
      </c>
      <c r="B34">
        <v>3102</v>
      </c>
      <c r="D34">
        <v>0</v>
      </c>
      <c r="E34" s="184"/>
      <c r="F34" s="184"/>
      <c r="G34" s="185"/>
      <c r="H34" s="184"/>
      <c r="I34" s="185"/>
      <c r="J34" s="184"/>
      <c r="K34" s="184"/>
    </row>
    <row r="35" spans="1:11" ht="12.75">
      <c r="A35">
        <v>2</v>
      </c>
      <c r="B35">
        <v>3106</v>
      </c>
      <c r="D35">
        <v>0</v>
      </c>
      <c r="E35" s="184"/>
      <c r="F35" s="184"/>
      <c r="G35" s="185"/>
      <c r="H35" s="184"/>
      <c r="I35" s="185"/>
      <c r="J35" s="184"/>
      <c r="K35" s="184"/>
    </row>
    <row r="36" spans="1:11" ht="12.75">
      <c r="A36">
        <v>2</v>
      </c>
      <c r="B36">
        <v>3107</v>
      </c>
      <c r="D36">
        <v>0</v>
      </c>
      <c r="E36" s="184"/>
      <c r="F36" s="184"/>
      <c r="G36" s="185"/>
      <c r="H36" s="184"/>
      <c r="I36" s="185"/>
      <c r="J36" s="184"/>
      <c r="K36" s="184"/>
    </row>
    <row r="37" spans="1:11" ht="12.75">
      <c r="A37">
        <v>2</v>
      </c>
      <c r="B37">
        <v>3108</v>
      </c>
      <c r="D37">
        <v>0</v>
      </c>
      <c r="E37" s="184"/>
      <c r="F37" s="184"/>
      <c r="G37" s="185"/>
      <c r="H37" s="184"/>
      <c r="I37" s="185"/>
      <c r="J37" s="184"/>
      <c r="K37" s="184"/>
    </row>
    <row r="38" spans="1:11" ht="12.75">
      <c r="A38">
        <v>2</v>
      </c>
      <c r="B38">
        <v>3110</v>
      </c>
      <c r="D38">
        <v>0</v>
      </c>
      <c r="E38" s="184"/>
      <c r="F38" s="184"/>
      <c r="G38" s="185"/>
      <c r="H38" s="184"/>
      <c r="I38" s="185"/>
      <c r="J38" s="184"/>
      <c r="K38" s="184"/>
    </row>
    <row r="39" spans="1:11" ht="12.75">
      <c r="A39">
        <v>2</v>
      </c>
      <c r="B39">
        <v>3119</v>
      </c>
      <c r="D39">
        <v>0</v>
      </c>
      <c r="E39" s="184"/>
      <c r="F39" s="184"/>
      <c r="G39" s="185"/>
      <c r="H39" s="184"/>
      <c r="I39" s="185"/>
      <c r="J39" s="184"/>
      <c r="K39" s="184"/>
    </row>
    <row r="40" spans="1:11" ht="12.75">
      <c r="A40">
        <v>3</v>
      </c>
      <c r="B40">
        <v>1</v>
      </c>
      <c r="C40" s="187">
        <v>2.200000047683716</v>
      </c>
      <c r="D40">
        <v>0</v>
      </c>
      <c r="E40" s="184"/>
      <c r="F40" s="184"/>
      <c r="G40" s="185"/>
      <c r="H40" s="184"/>
      <c r="I40" s="185"/>
      <c r="J40" s="184"/>
      <c r="K40" s="184"/>
    </row>
    <row r="41" spans="1:11" ht="12.75">
      <c r="A41">
        <v>3</v>
      </c>
      <c r="B41">
        <v>2</v>
      </c>
      <c r="C41" s="187">
        <v>5.599999904632568</v>
      </c>
      <c r="D41">
        <v>0</v>
      </c>
      <c r="E41" s="184"/>
      <c r="F41" s="184"/>
      <c r="G41" s="185"/>
      <c r="H41" s="184"/>
      <c r="I41" s="185"/>
      <c r="J41" s="184"/>
      <c r="K41" s="184"/>
    </row>
    <row r="42" spans="1:11" ht="12.75">
      <c r="A42">
        <v>3</v>
      </c>
      <c r="B42">
        <v>5</v>
      </c>
      <c r="C42" s="187">
        <v>2.299999952316284</v>
      </c>
      <c r="D42">
        <v>0</v>
      </c>
      <c r="E42" s="184"/>
      <c r="F42" s="184"/>
      <c r="G42" s="185"/>
      <c r="H42" s="184"/>
      <c r="I42" s="185"/>
      <c r="J42" s="184"/>
      <c r="K42" s="184"/>
    </row>
    <row r="43" spans="1:11" ht="12.75">
      <c r="A43">
        <v>3</v>
      </c>
      <c r="B43">
        <v>7</v>
      </c>
      <c r="C43" s="187">
        <v>4.900000095367432</v>
      </c>
      <c r="D43">
        <v>0</v>
      </c>
      <c r="E43" s="184"/>
      <c r="F43" s="184"/>
      <c r="G43" s="185"/>
      <c r="H43" s="184"/>
      <c r="I43" s="185"/>
      <c r="J43" s="184"/>
      <c r="K43" s="184"/>
    </row>
    <row r="44" spans="1:11" ht="12.75">
      <c r="A44">
        <v>3</v>
      </c>
      <c r="B44">
        <v>29</v>
      </c>
      <c r="C44" s="187">
        <v>6.900000095367432</v>
      </c>
      <c r="D44">
        <v>0</v>
      </c>
      <c r="E44" s="184"/>
      <c r="F44" s="184"/>
      <c r="G44" s="185"/>
      <c r="H44" s="184"/>
      <c r="I44" s="185"/>
      <c r="J44" s="184"/>
      <c r="K44" s="184"/>
    </row>
    <row r="45" spans="1:11" ht="12.75">
      <c r="A45">
        <v>3</v>
      </c>
      <c r="B45">
        <v>31</v>
      </c>
      <c r="C45" s="187">
        <v>8.399999618530273</v>
      </c>
      <c r="D45">
        <v>0</v>
      </c>
      <c r="E45" s="184"/>
      <c r="F45" s="184"/>
      <c r="G45" s="185"/>
      <c r="H45" s="184"/>
      <c r="I45" s="185"/>
      <c r="J45" s="184"/>
      <c r="K45" s="184"/>
    </row>
    <row r="46" spans="1:11" ht="12.75">
      <c r="A46">
        <v>3</v>
      </c>
      <c r="B46">
        <v>35</v>
      </c>
      <c r="C46" s="187">
        <v>13.899999618530273</v>
      </c>
      <c r="D46">
        <v>0</v>
      </c>
      <c r="E46" s="184"/>
      <c r="F46" s="184"/>
      <c r="G46" s="185"/>
      <c r="H46" s="184"/>
      <c r="I46" s="185"/>
      <c r="J46" s="184"/>
      <c r="K46" s="184"/>
    </row>
    <row r="47" spans="1:11" ht="12.75">
      <c r="A47">
        <v>3</v>
      </c>
      <c r="B47">
        <v>37</v>
      </c>
      <c r="C47" s="187">
        <v>15.300000190734863</v>
      </c>
      <c r="D47">
        <v>0</v>
      </c>
      <c r="E47" s="184"/>
      <c r="F47" s="184"/>
      <c r="G47" s="185"/>
      <c r="H47" s="184"/>
      <c r="I47" s="185"/>
      <c r="J47" s="184"/>
      <c r="K47" s="184"/>
    </row>
    <row r="48" spans="1:11" ht="12.75">
      <c r="A48">
        <v>3</v>
      </c>
      <c r="B48">
        <v>142</v>
      </c>
      <c r="C48" s="187">
        <v>7</v>
      </c>
      <c r="D48">
        <v>0</v>
      </c>
      <c r="E48" s="184"/>
      <c r="F48" s="184"/>
      <c r="G48" s="185"/>
      <c r="H48" s="184"/>
      <c r="I48" s="185"/>
      <c r="J48" s="184"/>
      <c r="K48" s="184"/>
    </row>
    <row r="49" spans="1:11" ht="12.75">
      <c r="A49">
        <v>3</v>
      </c>
      <c r="B49">
        <v>144</v>
      </c>
      <c r="C49" s="187">
        <v>5.599999904632568</v>
      </c>
      <c r="D49">
        <v>0</v>
      </c>
      <c r="E49" s="184"/>
      <c r="F49" s="184"/>
      <c r="G49" s="185"/>
      <c r="H49" s="184"/>
      <c r="I49" s="185"/>
      <c r="J49" s="184"/>
      <c r="K49" s="184"/>
    </row>
    <row r="50" spans="1:11" ht="12.75">
      <c r="A50">
        <v>3</v>
      </c>
      <c r="B50">
        <v>146</v>
      </c>
      <c r="D50">
        <v>0</v>
      </c>
      <c r="E50" s="184"/>
      <c r="F50" s="184"/>
      <c r="G50" s="185"/>
      <c r="H50" s="184"/>
      <c r="I50" s="185"/>
      <c r="J50" s="184"/>
      <c r="K50" s="184"/>
    </row>
    <row r="51" spans="1:11" ht="12.75">
      <c r="A51">
        <v>3</v>
      </c>
      <c r="B51">
        <v>148</v>
      </c>
      <c r="D51">
        <v>0</v>
      </c>
      <c r="E51" s="184"/>
      <c r="F51" s="184"/>
      <c r="G51" s="185"/>
      <c r="H51" s="184"/>
      <c r="I51" s="185"/>
      <c r="J51" s="184"/>
      <c r="K51" s="184"/>
    </row>
    <row r="52" spans="1:11" ht="12.75">
      <c r="A52">
        <v>4</v>
      </c>
      <c r="B52">
        <v>2</v>
      </c>
      <c r="C52" s="187">
        <v>5.699999809265137</v>
      </c>
      <c r="D52">
        <v>0</v>
      </c>
      <c r="E52" s="184"/>
      <c r="F52" s="184"/>
      <c r="G52" s="185"/>
      <c r="H52" s="184"/>
      <c r="I52" s="185"/>
      <c r="J52" s="184"/>
      <c r="K52" s="184"/>
    </row>
    <row r="53" spans="1:11" ht="12.75">
      <c r="A53">
        <v>4</v>
      </c>
      <c r="B53">
        <v>6</v>
      </c>
      <c r="C53" s="187">
        <v>7.800000190734863</v>
      </c>
      <c r="D53">
        <v>0</v>
      </c>
      <c r="E53" s="184"/>
      <c r="F53" s="184"/>
      <c r="G53" s="185"/>
      <c r="H53" s="184"/>
      <c r="I53" s="185"/>
      <c r="J53" s="184"/>
      <c r="K53" s="184"/>
    </row>
    <row r="54" spans="1:11" ht="12.75">
      <c r="A54">
        <v>4</v>
      </c>
      <c r="B54">
        <v>12</v>
      </c>
      <c r="C54" s="187">
        <v>7</v>
      </c>
      <c r="D54">
        <v>0</v>
      </c>
      <c r="E54" s="184"/>
      <c r="F54" s="184"/>
      <c r="G54" s="185"/>
      <c r="H54" s="184"/>
      <c r="I54" s="185"/>
      <c r="J54" s="184"/>
      <c r="K54" s="184"/>
    </row>
    <row r="55" spans="1:11" ht="12.75">
      <c r="A55">
        <v>4</v>
      </c>
      <c r="B55">
        <v>16</v>
      </c>
      <c r="C55" s="187">
        <v>5</v>
      </c>
      <c r="D55">
        <v>0</v>
      </c>
      <c r="E55" s="184"/>
      <c r="F55" s="184"/>
      <c r="G55" s="185"/>
      <c r="H55" s="184"/>
      <c r="I55" s="185"/>
      <c r="J55" s="184"/>
      <c r="K55" s="184"/>
    </row>
    <row r="56" spans="1:11" ht="12.75">
      <c r="A56">
        <v>4</v>
      </c>
      <c r="B56">
        <v>18</v>
      </c>
      <c r="C56" s="187">
        <v>4.400000095367432</v>
      </c>
      <c r="D56">
        <v>0</v>
      </c>
      <c r="E56" s="184"/>
      <c r="F56" s="184"/>
      <c r="G56" s="185"/>
      <c r="H56" s="184"/>
      <c r="I56" s="185"/>
      <c r="J56" s="184"/>
      <c r="K56" s="184"/>
    </row>
    <row r="57" spans="1:11" ht="12.75">
      <c r="A57">
        <v>4</v>
      </c>
      <c r="B57">
        <v>20</v>
      </c>
      <c r="C57" s="187">
        <v>8.600000381469727</v>
      </c>
      <c r="D57">
        <v>0</v>
      </c>
      <c r="E57" s="184"/>
      <c r="F57" s="184"/>
      <c r="G57" s="185"/>
      <c r="H57" s="184"/>
      <c r="I57" s="185"/>
      <c r="J57" s="184"/>
      <c r="K57" s="184"/>
    </row>
    <row r="58" spans="1:11" ht="12.75">
      <c r="A58">
        <v>4</v>
      </c>
      <c r="B58">
        <v>22</v>
      </c>
      <c r="C58" s="187">
        <v>12.899999618530273</v>
      </c>
      <c r="D58">
        <v>0</v>
      </c>
      <c r="E58" s="184"/>
      <c r="F58" s="184"/>
      <c r="G58" s="185"/>
      <c r="H58" s="184"/>
      <c r="I58" s="185"/>
      <c r="J58" s="184"/>
      <c r="K58" s="184"/>
    </row>
    <row r="59" spans="1:11" ht="12.75">
      <c r="A59">
        <v>4</v>
      </c>
      <c r="B59">
        <v>2048</v>
      </c>
      <c r="D59">
        <v>0</v>
      </c>
      <c r="E59" s="184"/>
      <c r="F59" s="184"/>
      <c r="G59" s="185"/>
      <c r="H59" s="184"/>
      <c r="I59" s="185"/>
      <c r="J59" s="184"/>
      <c r="K59" s="184"/>
    </row>
    <row r="60" spans="1:11" ht="12.75">
      <c r="A60">
        <v>4</v>
      </c>
      <c r="B60">
        <v>2087</v>
      </c>
      <c r="D60">
        <v>0</v>
      </c>
      <c r="E60" s="184"/>
      <c r="F60" s="184"/>
      <c r="G60" s="185"/>
      <c r="H60" s="184"/>
      <c r="I60" s="185"/>
      <c r="J60" s="184"/>
      <c r="K60" s="184"/>
    </row>
    <row r="61" spans="1:11" ht="12.75">
      <c r="A61">
        <v>4</v>
      </c>
      <c r="B61">
        <v>2089</v>
      </c>
      <c r="D61">
        <v>0</v>
      </c>
      <c r="E61" s="184"/>
      <c r="F61" s="184"/>
      <c r="G61" s="185"/>
      <c r="H61" s="184"/>
      <c r="I61" s="185"/>
      <c r="J61" s="184"/>
      <c r="K61" s="184"/>
    </row>
    <row r="62" spans="1:11" ht="12.75">
      <c r="A62">
        <v>4</v>
      </c>
      <c r="B62">
        <v>2094</v>
      </c>
      <c r="D62">
        <v>0</v>
      </c>
      <c r="E62" s="184"/>
      <c r="F62" s="184"/>
      <c r="G62" s="185"/>
      <c r="H62" s="184"/>
      <c r="I62" s="185"/>
      <c r="J62" s="184"/>
      <c r="K62" s="184"/>
    </row>
    <row r="63" spans="1:11" ht="12.75">
      <c r="A63">
        <v>4</v>
      </c>
      <c r="B63">
        <v>2096</v>
      </c>
      <c r="D63">
        <v>0</v>
      </c>
      <c r="E63" s="184"/>
      <c r="F63" s="184"/>
      <c r="G63" s="185"/>
      <c r="H63" s="184"/>
      <c r="I63" s="185"/>
      <c r="J63" s="184"/>
      <c r="K63" s="184"/>
    </row>
    <row r="64" spans="1:11" ht="12.75">
      <c r="A64">
        <v>4</v>
      </c>
      <c r="B64">
        <v>2098</v>
      </c>
      <c r="D64">
        <v>0</v>
      </c>
      <c r="E64" s="184"/>
      <c r="F64" s="184"/>
      <c r="G64" s="185"/>
      <c r="H64" s="184"/>
      <c r="I64" s="185"/>
      <c r="J64" s="184"/>
      <c r="K64" s="184"/>
    </row>
    <row r="65" spans="1:11" ht="12.75">
      <c r="A65">
        <v>4</v>
      </c>
      <c r="B65">
        <v>2200</v>
      </c>
      <c r="D65">
        <v>0</v>
      </c>
      <c r="E65" s="184"/>
      <c r="F65" s="184"/>
      <c r="G65" s="185"/>
      <c r="H65" s="184"/>
      <c r="I65" s="185"/>
      <c r="J65" s="184"/>
      <c r="K65" s="184"/>
    </row>
    <row r="66" spans="1:11" ht="12.75">
      <c r="A66">
        <v>4</v>
      </c>
      <c r="B66">
        <v>2201</v>
      </c>
      <c r="D66">
        <v>0</v>
      </c>
      <c r="E66" s="184"/>
      <c r="F66" s="184"/>
      <c r="G66" s="185"/>
      <c r="H66" s="184"/>
      <c r="I66" s="185"/>
      <c r="J66" s="184"/>
      <c r="K66" s="184"/>
    </row>
    <row r="67" spans="1:11" ht="12.75">
      <c r="A67">
        <v>4</v>
      </c>
      <c r="B67">
        <v>2202</v>
      </c>
      <c r="D67">
        <v>0</v>
      </c>
      <c r="E67" s="184"/>
      <c r="F67" s="184"/>
      <c r="G67" s="185"/>
      <c r="H67" s="184"/>
      <c r="I67" s="185"/>
      <c r="J67" s="184"/>
      <c r="K67" s="184"/>
    </row>
    <row r="68" spans="1:11" ht="12.75">
      <c r="A68">
        <v>4</v>
      </c>
      <c r="B68">
        <v>3101</v>
      </c>
      <c r="D68">
        <v>0</v>
      </c>
      <c r="E68" s="184"/>
      <c r="F68" s="184"/>
      <c r="G68" s="185"/>
      <c r="H68" s="184"/>
      <c r="I68" s="185"/>
      <c r="J68" s="184"/>
      <c r="K68" s="184"/>
    </row>
    <row r="69" spans="1:11" ht="12.75">
      <c r="A69">
        <v>4</v>
      </c>
      <c r="B69">
        <v>3102</v>
      </c>
      <c r="D69">
        <v>0</v>
      </c>
      <c r="E69" s="184"/>
      <c r="F69" s="184"/>
      <c r="G69" s="185"/>
      <c r="H69" s="184"/>
      <c r="I69" s="185"/>
      <c r="J69" s="184"/>
      <c r="K69" s="184"/>
    </row>
    <row r="70" spans="1:11" ht="12.75">
      <c r="A70">
        <v>4</v>
      </c>
      <c r="B70">
        <v>3104</v>
      </c>
      <c r="D70">
        <v>0</v>
      </c>
      <c r="E70" s="184"/>
      <c r="F70" s="184"/>
      <c r="G70" s="185"/>
      <c r="H70" s="184"/>
      <c r="I70" s="185"/>
      <c r="J70" s="184"/>
      <c r="K70" s="184"/>
    </row>
    <row r="71" spans="1:11" ht="12.75">
      <c r="A71">
        <v>4</v>
      </c>
      <c r="B71">
        <v>3107</v>
      </c>
      <c r="D71">
        <v>0</v>
      </c>
      <c r="E71" s="184"/>
      <c r="F71" s="184"/>
      <c r="G71" s="185"/>
      <c r="H71" s="184"/>
      <c r="I71" s="185"/>
      <c r="J71" s="184"/>
      <c r="K71" s="184"/>
    </row>
    <row r="72" spans="1:11" ht="12.75">
      <c r="A72">
        <v>4</v>
      </c>
      <c r="B72">
        <v>3108</v>
      </c>
      <c r="D72">
        <v>0</v>
      </c>
      <c r="E72" s="184"/>
      <c r="F72" s="184"/>
      <c r="G72" s="185"/>
      <c r="H72" s="184"/>
      <c r="I72" s="185"/>
      <c r="J72" s="184"/>
      <c r="K72" s="184"/>
    </row>
    <row r="73" spans="1:11" ht="12.75">
      <c r="A73">
        <v>4</v>
      </c>
      <c r="B73">
        <v>3110</v>
      </c>
      <c r="D73">
        <v>0</v>
      </c>
      <c r="E73" s="184"/>
      <c r="F73" s="184"/>
      <c r="G73" s="185"/>
      <c r="H73" s="184"/>
      <c r="I73" s="185"/>
      <c r="J73" s="184"/>
      <c r="K73" s="184"/>
    </row>
    <row r="74" spans="1:11" ht="12.75">
      <c r="A74">
        <v>5</v>
      </c>
      <c r="B74">
        <v>1</v>
      </c>
      <c r="C74" s="187">
        <v>4.300000190734863</v>
      </c>
      <c r="D74">
        <v>0</v>
      </c>
      <c r="E74" s="184"/>
      <c r="F74" s="184"/>
      <c r="G74" s="185"/>
      <c r="H74" s="184"/>
      <c r="I74" s="185"/>
      <c r="J74" s="184"/>
      <c r="K74" s="184"/>
    </row>
    <row r="75" spans="1:11" ht="12.75">
      <c r="A75">
        <v>5</v>
      </c>
      <c r="B75">
        <v>2</v>
      </c>
      <c r="C75" s="187">
        <v>7.699999809265137</v>
      </c>
      <c r="D75">
        <v>0</v>
      </c>
      <c r="E75" s="184"/>
      <c r="F75" s="184"/>
      <c r="G75" s="185"/>
      <c r="H75" s="184"/>
      <c r="I75" s="185"/>
      <c r="J75" s="184"/>
      <c r="K75" s="184"/>
    </row>
    <row r="76" spans="1:11" ht="12.75">
      <c r="A76">
        <v>5</v>
      </c>
      <c r="B76">
        <v>3</v>
      </c>
      <c r="C76" s="187">
        <v>2.299999952316284</v>
      </c>
      <c r="D76">
        <v>0</v>
      </c>
      <c r="E76" s="184"/>
      <c r="F76" s="184"/>
      <c r="G76" s="185"/>
      <c r="H76" s="184"/>
      <c r="I76" s="185"/>
      <c r="J76" s="184"/>
      <c r="K76" s="184"/>
    </row>
    <row r="77" spans="1:11" ht="12.75">
      <c r="A77">
        <v>5</v>
      </c>
      <c r="B77">
        <v>7</v>
      </c>
      <c r="C77" s="187">
        <v>3.0999999046325684</v>
      </c>
      <c r="D77">
        <v>0</v>
      </c>
      <c r="E77" s="184"/>
      <c r="F77" s="184"/>
      <c r="G77" s="185"/>
      <c r="H77" s="184"/>
      <c r="I77" s="185"/>
      <c r="J77" s="184"/>
      <c r="K77" s="184"/>
    </row>
    <row r="78" spans="1:11" ht="12.75">
      <c r="A78">
        <v>5</v>
      </c>
      <c r="B78">
        <v>12</v>
      </c>
      <c r="C78" s="187">
        <v>4.099999904632568</v>
      </c>
      <c r="D78">
        <v>0</v>
      </c>
      <c r="E78" s="184"/>
      <c r="F78" s="184"/>
      <c r="G78" s="185"/>
      <c r="H78" s="184"/>
      <c r="I78" s="185"/>
      <c r="J78" s="184"/>
      <c r="K78" s="184"/>
    </row>
    <row r="79" spans="1:11" ht="12.75">
      <c r="A79">
        <v>5</v>
      </c>
      <c r="B79">
        <v>29</v>
      </c>
      <c r="C79" s="187">
        <v>8.899999618530273</v>
      </c>
      <c r="D79">
        <v>0</v>
      </c>
      <c r="E79" s="184"/>
      <c r="F79" s="184"/>
      <c r="G79" s="185"/>
      <c r="H79" s="184"/>
      <c r="I79" s="185"/>
      <c r="J79" s="184"/>
      <c r="K79" s="184"/>
    </row>
    <row r="80" spans="1:11" ht="12.75">
      <c r="A80">
        <v>5</v>
      </c>
      <c r="B80">
        <v>31</v>
      </c>
      <c r="C80" s="187">
        <v>10.5</v>
      </c>
      <c r="D80">
        <v>0</v>
      </c>
      <c r="E80" s="184"/>
      <c r="F80" s="184"/>
      <c r="G80" s="185"/>
      <c r="H80" s="184"/>
      <c r="I80" s="185"/>
      <c r="J80" s="184"/>
      <c r="K80" s="184"/>
    </row>
    <row r="81" spans="1:11" ht="12.75">
      <c r="A81">
        <v>5</v>
      </c>
      <c r="B81">
        <v>142</v>
      </c>
      <c r="C81" s="187">
        <v>5.300000190734863</v>
      </c>
      <c r="D81">
        <v>0</v>
      </c>
      <c r="E81" s="184"/>
      <c r="F81" s="184"/>
      <c r="G81" s="185"/>
      <c r="H81" s="184"/>
      <c r="I81" s="185"/>
      <c r="J81" s="184"/>
      <c r="K81" s="184"/>
    </row>
    <row r="82" spans="1:11" ht="12.75">
      <c r="A82">
        <v>5</v>
      </c>
      <c r="B82">
        <v>144</v>
      </c>
      <c r="C82" s="187">
        <v>2.9000000953674316</v>
      </c>
      <c r="D82">
        <v>0</v>
      </c>
      <c r="E82" s="184"/>
      <c r="F82" s="184"/>
      <c r="G82" s="185"/>
      <c r="H82" s="184"/>
      <c r="I82" s="185"/>
      <c r="J82" s="184"/>
      <c r="K82" s="184"/>
    </row>
    <row r="83" spans="1:11" ht="12.75">
      <c r="A83">
        <v>6</v>
      </c>
      <c r="B83">
        <v>4</v>
      </c>
      <c r="C83" s="187">
        <v>7.800000190734863</v>
      </c>
      <c r="D83">
        <v>0</v>
      </c>
      <c r="E83" s="184"/>
      <c r="F83" s="184"/>
      <c r="G83" s="185"/>
      <c r="H83" s="184"/>
      <c r="I83" s="185"/>
      <c r="J83" s="184"/>
      <c r="K83" s="184"/>
    </row>
    <row r="84" spans="1:11" ht="12.75">
      <c r="A84">
        <v>6</v>
      </c>
      <c r="B84">
        <v>8</v>
      </c>
      <c r="C84" s="187">
        <v>4</v>
      </c>
      <c r="D84">
        <v>0</v>
      </c>
      <c r="E84" s="184"/>
      <c r="F84" s="184"/>
      <c r="G84" s="185"/>
      <c r="H84" s="184"/>
      <c r="I84" s="185"/>
      <c r="J84" s="184"/>
      <c r="K84" s="184"/>
    </row>
    <row r="85" spans="1:11" ht="12.75">
      <c r="A85">
        <v>6</v>
      </c>
      <c r="B85">
        <v>10</v>
      </c>
      <c r="C85" s="187">
        <v>7.900000095367432</v>
      </c>
      <c r="D85">
        <v>0</v>
      </c>
      <c r="E85" s="184"/>
      <c r="F85" s="184"/>
      <c r="G85" s="185"/>
      <c r="H85" s="184"/>
      <c r="I85" s="185"/>
      <c r="J85" s="184"/>
      <c r="K85" s="184"/>
    </row>
    <row r="86" spans="1:11" ht="12.75">
      <c r="A86">
        <v>6</v>
      </c>
      <c r="B86">
        <v>18</v>
      </c>
      <c r="C86" s="187">
        <v>8.5</v>
      </c>
      <c r="D86">
        <v>0</v>
      </c>
      <c r="E86" s="184"/>
      <c r="F86" s="184"/>
      <c r="G86" s="185"/>
      <c r="H86" s="184"/>
      <c r="I86" s="185"/>
      <c r="J86" s="184"/>
      <c r="K86" s="184"/>
    </row>
    <row r="87" spans="1:11" ht="12.75">
      <c r="A87">
        <v>6</v>
      </c>
      <c r="B87">
        <v>20</v>
      </c>
      <c r="C87" s="187">
        <v>4.5</v>
      </c>
      <c r="D87">
        <v>0</v>
      </c>
      <c r="E87" s="184"/>
      <c r="F87" s="184"/>
      <c r="G87" s="185"/>
      <c r="H87" s="184"/>
      <c r="I87" s="185"/>
      <c r="J87" s="184"/>
      <c r="K87" s="184"/>
    </row>
    <row r="88" spans="1:11" ht="12.75">
      <c r="A88">
        <v>6</v>
      </c>
      <c r="B88">
        <v>22</v>
      </c>
      <c r="C88" s="187">
        <v>9.5</v>
      </c>
      <c r="D88">
        <v>0</v>
      </c>
      <c r="E88" s="184"/>
      <c r="F88" s="184"/>
      <c r="G88" s="185"/>
      <c r="H88" s="184"/>
      <c r="I88" s="185"/>
      <c r="J88" s="184"/>
      <c r="K88" s="184"/>
    </row>
    <row r="89" spans="1:11" ht="12.75">
      <c r="A89">
        <v>6</v>
      </c>
      <c r="B89">
        <v>24</v>
      </c>
      <c r="C89" s="187">
        <v>8.800000190734863</v>
      </c>
      <c r="D89">
        <v>0</v>
      </c>
      <c r="E89" s="184"/>
      <c r="F89" s="184"/>
      <c r="G89" s="185"/>
      <c r="H89" s="184"/>
      <c r="I89" s="185"/>
      <c r="J89" s="184"/>
      <c r="K89" s="184"/>
    </row>
    <row r="90" spans="1:11" ht="12.75">
      <c r="A90">
        <v>6</v>
      </c>
      <c r="B90">
        <v>26</v>
      </c>
      <c r="C90" s="187">
        <v>11.5</v>
      </c>
      <c r="D90">
        <v>0</v>
      </c>
      <c r="E90" s="184"/>
      <c r="F90" s="184"/>
      <c r="G90" s="185"/>
      <c r="H90" s="184"/>
      <c r="I90" s="185"/>
      <c r="J90" s="184"/>
      <c r="K90" s="184"/>
    </row>
    <row r="91" spans="1:11" ht="12.75">
      <c r="A91">
        <v>6</v>
      </c>
      <c r="B91">
        <v>2201</v>
      </c>
      <c r="D91">
        <v>0</v>
      </c>
      <c r="E91" s="184"/>
      <c r="F91" s="184"/>
      <c r="G91" s="185"/>
      <c r="H91" s="184"/>
      <c r="I91" s="185"/>
      <c r="J91" s="184"/>
      <c r="K91" s="184"/>
    </row>
    <row r="92" spans="1:11" ht="12.75">
      <c r="A92">
        <v>6</v>
      </c>
      <c r="B92">
        <v>2202</v>
      </c>
      <c r="D92">
        <v>0</v>
      </c>
      <c r="E92" s="184"/>
      <c r="F92" s="184"/>
      <c r="G92" s="185"/>
      <c r="H92" s="184"/>
      <c r="I92" s="185"/>
      <c r="J92" s="184"/>
      <c r="K92" s="184"/>
    </row>
    <row r="93" spans="1:11" ht="12.75">
      <c r="A93">
        <v>6</v>
      </c>
      <c r="B93">
        <v>3102</v>
      </c>
      <c r="D93">
        <v>0</v>
      </c>
      <c r="E93" s="184"/>
      <c r="F93" s="184"/>
      <c r="G93" s="185"/>
      <c r="H93" s="184"/>
      <c r="I93" s="185"/>
      <c r="J93" s="184"/>
      <c r="K93" s="184"/>
    </row>
    <row r="94" spans="1:11" ht="12.75">
      <c r="A94">
        <v>6</v>
      </c>
      <c r="B94">
        <v>3104</v>
      </c>
      <c r="D94">
        <v>0</v>
      </c>
      <c r="E94" s="184"/>
      <c r="F94" s="184"/>
      <c r="G94" s="185"/>
      <c r="H94" s="184"/>
      <c r="I94" s="185"/>
      <c r="J94" s="184"/>
      <c r="K94" s="184"/>
    </row>
    <row r="95" spans="1:11" ht="12.75">
      <c r="A95">
        <v>6</v>
      </c>
      <c r="B95">
        <v>3106</v>
      </c>
      <c r="D95">
        <v>0</v>
      </c>
      <c r="E95" s="184"/>
      <c r="F95" s="184"/>
      <c r="G95" s="185"/>
      <c r="H95" s="184"/>
      <c r="I95" s="185"/>
      <c r="J95" s="184"/>
      <c r="K95" s="184"/>
    </row>
    <row r="96" spans="1:11" ht="12.75">
      <c r="A96">
        <v>6</v>
      </c>
      <c r="B96">
        <v>3108</v>
      </c>
      <c r="D96">
        <v>0</v>
      </c>
      <c r="E96" s="184"/>
      <c r="F96" s="184"/>
      <c r="G96" s="185"/>
      <c r="H96" s="184"/>
      <c r="I96" s="185"/>
      <c r="J96" s="184"/>
      <c r="K96" s="184"/>
    </row>
    <row r="97" spans="1:11" ht="12.75">
      <c r="A97">
        <v>6</v>
      </c>
      <c r="B97">
        <v>3110</v>
      </c>
      <c r="D97">
        <v>0</v>
      </c>
      <c r="E97" s="184"/>
      <c r="F97" s="184"/>
      <c r="G97" s="185"/>
      <c r="H97" s="184"/>
      <c r="I97" s="185"/>
      <c r="J97" s="184"/>
      <c r="K97" s="184"/>
    </row>
    <row r="98" spans="1:11" ht="12.75">
      <c r="A98">
        <v>6</v>
      </c>
      <c r="B98">
        <v>3119</v>
      </c>
      <c r="D98">
        <v>0</v>
      </c>
      <c r="E98" s="184"/>
      <c r="F98" s="184"/>
      <c r="G98" s="185"/>
      <c r="H98" s="184"/>
      <c r="I98" s="185"/>
      <c r="J98" s="184"/>
      <c r="K98" s="184"/>
    </row>
    <row r="99" spans="1:11" ht="12.75">
      <c r="A99">
        <v>7</v>
      </c>
      <c r="B99">
        <v>3</v>
      </c>
      <c r="C99" s="187">
        <v>4.900000095367432</v>
      </c>
      <c r="D99">
        <v>0</v>
      </c>
      <c r="E99" s="184"/>
      <c r="F99" s="184"/>
      <c r="G99" s="185"/>
      <c r="H99" s="184"/>
      <c r="I99" s="185"/>
      <c r="J99" s="184"/>
      <c r="K99" s="184"/>
    </row>
    <row r="100" spans="1:11" ht="12.75">
      <c r="A100">
        <v>7</v>
      </c>
      <c r="B100">
        <v>5</v>
      </c>
      <c r="C100" s="187">
        <v>3.0999999046325684</v>
      </c>
      <c r="D100">
        <v>0</v>
      </c>
      <c r="E100" s="184"/>
      <c r="F100" s="184"/>
      <c r="G100" s="185"/>
      <c r="H100" s="184"/>
      <c r="I100" s="185"/>
      <c r="J100" s="184"/>
      <c r="K100" s="184"/>
    </row>
    <row r="101" spans="1:11" ht="12.75">
      <c r="A101">
        <v>7</v>
      </c>
      <c r="B101">
        <v>9</v>
      </c>
      <c r="C101" s="187">
        <v>5.699999809265137</v>
      </c>
      <c r="D101">
        <v>0</v>
      </c>
      <c r="E101" s="184"/>
      <c r="F101" s="184"/>
      <c r="G101" s="185"/>
      <c r="H101" s="184"/>
      <c r="I101" s="185"/>
      <c r="J101" s="184"/>
      <c r="K101" s="184"/>
    </row>
    <row r="102" spans="1:11" ht="12.75">
      <c r="A102">
        <v>7</v>
      </c>
      <c r="B102">
        <v>142</v>
      </c>
      <c r="C102" s="187">
        <v>2.9000000953674316</v>
      </c>
      <c r="D102">
        <v>0</v>
      </c>
      <c r="E102" s="184"/>
      <c r="F102" s="184"/>
      <c r="G102" s="185"/>
      <c r="H102" s="184"/>
      <c r="I102" s="185"/>
      <c r="J102" s="184"/>
      <c r="K102" s="184"/>
    </row>
    <row r="103" spans="1:11" ht="12.75">
      <c r="A103">
        <v>7</v>
      </c>
      <c r="B103">
        <v>144</v>
      </c>
      <c r="C103" s="187">
        <v>3</v>
      </c>
      <c r="D103">
        <v>0</v>
      </c>
      <c r="E103" s="184"/>
      <c r="F103" s="184"/>
      <c r="G103" s="185"/>
      <c r="H103" s="184"/>
      <c r="I103" s="185"/>
      <c r="J103" s="184"/>
      <c r="K103" s="184"/>
    </row>
    <row r="104" spans="1:11" ht="12.75">
      <c r="A104">
        <v>8</v>
      </c>
      <c r="B104">
        <v>6</v>
      </c>
      <c r="C104" s="187">
        <v>4</v>
      </c>
      <c r="D104">
        <v>0</v>
      </c>
      <c r="E104" s="184"/>
      <c r="F104" s="184"/>
      <c r="G104" s="185"/>
      <c r="H104" s="184"/>
      <c r="I104" s="185"/>
      <c r="J104" s="184"/>
      <c r="K104" s="184"/>
    </row>
    <row r="105" spans="1:11" ht="12.75">
      <c r="A105">
        <v>8</v>
      </c>
      <c r="B105">
        <v>10</v>
      </c>
      <c r="C105" s="187">
        <v>4.099999904632568</v>
      </c>
      <c r="D105">
        <v>0</v>
      </c>
      <c r="E105" s="184"/>
      <c r="F105" s="184"/>
      <c r="G105" s="185"/>
      <c r="H105" s="184"/>
      <c r="I105" s="185"/>
      <c r="J105" s="184"/>
      <c r="K105" s="184"/>
    </row>
    <row r="106" spans="1:11" ht="12.75">
      <c r="A106">
        <v>8</v>
      </c>
      <c r="B106">
        <v>20</v>
      </c>
      <c r="C106" s="187">
        <v>5.5</v>
      </c>
      <c r="D106">
        <v>0</v>
      </c>
      <c r="E106" s="184"/>
      <c r="F106" s="184"/>
      <c r="G106" s="185"/>
      <c r="H106" s="184"/>
      <c r="I106" s="185"/>
      <c r="J106" s="184"/>
      <c r="K106" s="184"/>
    </row>
    <row r="107" spans="1:11" ht="12.75">
      <c r="A107">
        <v>8</v>
      </c>
      <c r="B107">
        <v>22</v>
      </c>
      <c r="C107" s="187">
        <v>8.5</v>
      </c>
      <c r="D107">
        <v>0</v>
      </c>
      <c r="E107" s="184"/>
      <c r="F107" s="184"/>
      <c r="G107" s="185"/>
      <c r="H107" s="184"/>
      <c r="I107" s="185"/>
      <c r="J107" s="184"/>
      <c r="K107" s="184"/>
    </row>
    <row r="108" spans="1:11" ht="12.75">
      <c r="A108">
        <v>8</v>
      </c>
      <c r="B108">
        <v>24</v>
      </c>
      <c r="C108" s="187">
        <v>6.5</v>
      </c>
      <c r="D108">
        <v>0</v>
      </c>
      <c r="E108" s="184"/>
      <c r="F108" s="184"/>
      <c r="G108" s="185"/>
      <c r="H108" s="184"/>
      <c r="I108" s="185"/>
      <c r="J108" s="184"/>
      <c r="K108" s="184"/>
    </row>
    <row r="109" spans="1:11" ht="12.75">
      <c r="A109">
        <v>8</v>
      </c>
      <c r="B109">
        <v>26</v>
      </c>
      <c r="C109" s="187">
        <v>8.5</v>
      </c>
      <c r="D109">
        <v>0</v>
      </c>
      <c r="E109" s="184"/>
      <c r="F109" s="184"/>
      <c r="G109" s="185"/>
      <c r="H109" s="184"/>
      <c r="I109" s="185"/>
      <c r="J109" s="184"/>
      <c r="K109" s="184"/>
    </row>
    <row r="110" spans="1:11" ht="12.75">
      <c r="A110">
        <v>8</v>
      </c>
      <c r="B110">
        <v>28</v>
      </c>
      <c r="C110" s="187">
        <v>6.5</v>
      </c>
      <c r="D110">
        <v>0</v>
      </c>
      <c r="E110" s="184"/>
      <c r="F110" s="184"/>
      <c r="G110" s="185"/>
      <c r="H110" s="184"/>
      <c r="I110" s="185"/>
      <c r="J110" s="184"/>
      <c r="K110" s="184"/>
    </row>
    <row r="111" spans="1:11" ht="12.75">
      <c r="A111">
        <v>8</v>
      </c>
      <c r="B111">
        <v>34</v>
      </c>
      <c r="C111" s="187">
        <v>15.600000381469727</v>
      </c>
      <c r="D111">
        <v>0</v>
      </c>
      <c r="E111" s="184"/>
      <c r="F111" s="184"/>
      <c r="G111" s="185"/>
      <c r="H111" s="184"/>
      <c r="I111" s="185"/>
      <c r="J111" s="184"/>
      <c r="K111" s="184"/>
    </row>
    <row r="112" spans="1:11" ht="12.75">
      <c r="A112">
        <v>8</v>
      </c>
      <c r="B112">
        <v>265</v>
      </c>
      <c r="C112" s="187">
        <v>4</v>
      </c>
      <c r="D112">
        <v>0</v>
      </c>
      <c r="E112" s="184"/>
      <c r="F112" s="184"/>
      <c r="G112" s="185"/>
      <c r="H112" s="184"/>
      <c r="I112" s="185"/>
      <c r="J112" s="184"/>
      <c r="K112" s="184"/>
    </row>
    <row r="113" spans="1:11" ht="12.75">
      <c r="A113">
        <v>8</v>
      </c>
      <c r="B113">
        <v>3102</v>
      </c>
      <c r="D113">
        <v>0</v>
      </c>
      <c r="E113" s="184"/>
      <c r="F113" s="184"/>
      <c r="G113" s="185"/>
      <c r="H113" s="184"/>
      <c r="I113" s="185"/>
      <c r="J113" s="184"/>
      <c r="K113" s="184"/>
    </row>
    <row r="114" spans="1:11" ht="12.75">
      <c r="A114">
        <v>8</v>
      </c>
      <c r="B114">
        <v>3104</v>
      </c>
      <c r="D114">
        <v>0</v>
      </c>
      <c r="E114" s="184"/>
      <c r="F114" s="184"/>
      <c r="G114" s="185"/>
      <c r="H114" s="184"/>
      <c r="I114" s="185"/>
      <c r="J114" s="184"/>
      <c r="K114" s="184"/>
    </row>
    <row r="115" spans="1:11" ht="12.75">
      <c r="A115">
        <v>8</v>
      </c>
      <c r="B115">
        <v>3106</v>
      </c>
      <c r="D115">
        <v>0</v>
      </c>
      <c r="E115" s="184"/>
      <c r="F115" s="184"/>
      <c r="G115" s="185"/>
      <c r="H115" s="184"/>
      <c r="I115" s="185"/>
      <c r="J115" s="184"/>
      <c r="K115" s="184"/>
    </row>
    <row r="116" spans="1:11" ht="12.75">
      <c r="A116">
        <v>8</v>
      </c>
      <c r="B116">
        <v>3108</v>
      </c>
      <c r="D116">
        <v>0</v>
      </c>
      <c r="E116" s="184"/>
      <c r="F116" s="184"/>
      <c r="G116" s="185"/>
      <c r="H116" s="184"/>
      <c r="I116" s="185"/>
      <c r="J116" s="184"/>
      <c r="K116" s="184"/>
    </row>
    <row r="117" spans="1:11" ht="12.75">
      <c r="A117">
        <v>8</v>
      </c>
      <c r="B117">
        <v>3110</v>
      </c>
      <c r="D117">
        <v>0</v>
      </c>
      <c r="E117" s="184"/>
      <c r="F117" s="184"/>
      <c r="G117" s="185"/>
      <c r="H117" s="184"/>
      <c r="I117" s="185"/>
      <c r="J117" s="184"/>
      <c r="K117" s="184"/>
    </row>
    <row r="118" spans="1:11" ht="12.75">
      <c r="A118">
        <v>8</v>
      </c>
      <c r="B118">
        <v>3119</v>
      </c>
      <c r="D118">
        <v>0</v>
      </c>
      <c r="E118" s="184"/>
      <c r="F118" s="184"/>
      <c r="G118" s="185"/>
      <c r="H118" s="184"/>
      <c r="I118" s="185"/>
      <c r="J118" s="184"/>
      <c r="K118" s="184"/>
    </row>
    <row r="119" spans="1:11" ht="12.75">
      <c r="A119">
        <v>9</v>
      </c>
      <c r="B119">
        <v>7</v>
      </c>
      <c r="C119" s="187">
        <v>5.699999809265137</v>
      </c>
      <c r="D119">
        <v>0</v>
      </c>
      <c r="E119" s="184"/>
      <c r="F119" s="184"/>
      <c r="G119" s="185"/>
      <c r="H119" s="184"/>
      <c r="I119" s="185"/>
      <c r="J119" s="184"/>
      <c r="K119" s="184"/>
    </row>
    <row r="120" spans="1:11" ht="12.75">
      <c r="A120">
        <v>9</v>
      </c>
      <c r="B120">
        <v>11</v>
      </c>
      <c r="C120" s="187">
        <v>2.799999952316284</v>
      </c>
      <c r="D120">
        <v>0</v>
      </c>
      <c r="E120" s="184"/>
      <c r="F120" s="184"/>
      <c r="G120" s="185"/>
      <c r="H120" s="184"/>
      <c r="I120" s="185"/>
      <c r="J120" s="184"/>
      <c r="K120" s="184"/>
    </row>
    <row r="121" spans="1:11" ht="12.75">
      <c r="A121">
        <v>9</v>
      </c>
      <c r="B121">
        <v>17</v>
      </c>
      <c r="C121" s="187">
        <v>5.400000095367432</v>
      </c>
      <c r="D121">
        <v>0</v>
      </c>
      <c r="E121" s="184"/>
      <c r="F121" s="184"/>
      <c r="G121" s="185"/>
      <c r="H121" s="184"/>
      <c r="I121" s="185"/>
      <c r="J121" s="184"/>
      <c r="K121" s="184"/>
    </row>
    <row r="122" spans="1:11" ht="12.75">
      <c r="A122">
        <v>9</v>
      </c>
      <c r="B122">
        <v>140</v>
      </c>
      <c r="C122" s="187">
        <v>4.300000190734863</v>
      </c>
      <c r="D122">
        <v>0</v>
      </c>
      <c r="E122" s="184"/>
      <c r="F122" s="184"/>
      <c r="G122" s="185"/>
      <c r="H122" s="184"/>
      <c r="I122" s="185"/>
      <c r="J122" s="184"/>
      <c r="K122" s="184"/>
    </row>
    <row r="123" spans="1:11" ht="12.75">
      <c r="A123">
        <v>9</v>
      </c>
      <c r="B123">
        <v>142</v>
      </c>
      <c r="C123" s="187">
        <v>6.5</v>
      </c>
      <c r="D123">
        <v>0</v>
      </c>
      <c r="E123" s="184"/>
      <c r="F123" s="184"/>
      <c r="G123" s="185"/>
      <c r="H123" s="184"/>
      <c r="I123" s="185"/>
      <c r="J123" s="184"/>
      <c r="K123" s="184"/>
    </row>
    <row r="124" spans="1:11" ht="12.75">
      <c r="A124">
        <v>9</v>
      </c>
      <c r="B124">
        <v>144</v>
      </c>
      <c r="C124" s="187">
        <v>8.5</v>
      </c>
      <c r="D124">
        <v>0</v>
      </c>
      <c r="E124" s="184"/>
      <c r="F124" s="184"/>
      <c r="G124" s="185"/>
      <c r="H124" s="184"/>
      <c r="I124" s="185"/>
      <c r="J124" s="184"/>
      <c r="K124" s="184"/>
    </row>
    <row r="125" spans="1:11" ht="12.75">
      <c r="A125">
        <v>10</v>
      </c>
      <c r="B125">
        <v>6</v>
      </c>
      <c r="C125" s="187">
        <v>7.900000095367432</v>
      </c>
      <c r="D125">
        <v>0</v>
      </c>
      <c r="E125" s="184"/>
      <c r="F125" s="184"/>
      <c r="G125" s="185"/>
      <c r="H125" s="184"/>
      <c r="I125" s="185"/>
      <c r="J125" s="184"/>
      <c r="K125" s="184"/>
    </row>
    <row r="126" spans="1:11" ht="12.75">
      <c r="A126">
        <v>10</v>
      </c>
      <c r="B126">
        <v>8</v>
      </c>
      <c r="C126" s="187">
        <v>4.099999904632568</v>
      </c>
      <c r="D126">
        <v>0</v>
      </c>
      <c r="E126" s="184"/>
      <c r="F126" s="184"/>
      <c r="G126" s="185"/>
      <c r="H126" s="184"/>
      <c r="I126" s="185"/>
      <c r="J126" s="184"/>
      <c r="K126" s="184"/>
    </row>
    <row r="127" spans="1:11" ht="12.75">
      <c r="A127">
        <v>10</v>
      </c>
      <c r="B127">
        <v>20</v>
      </c>
      <c r="C127" s="187">
        <v>9.199999809265137</v>
      </c>
      <c r="D127">
        <v>0</v>
      </c>
      <c r="E127" s="184"/>
      <c r="F127" s="184"/>
      <c r="G127" s="185"/>
      <c r="H127" s="184"/>
      <c r="I127" s="185"/>
      <c r="J127" s="184"/>
      <c r="K127" s="184"/>
    </row>
    <row r="128" spans="1:11" ht="12.75">
      <c r="A128">
        <v>10</v>
      </c>
      <c r="B128">
        <v>28</v>
      </c>
      <c r="C128" s="187">
        <v>4.900000095367432</v>
      </c>
      <c r="D128">
        <v>0</v>
      </c>
      <c r="E128" s="184"/>
      <c r="F128" s="184"/>
      <c r="G128" s="185"/>
      <c r="H128" s="184"/>
      <c r="I128" s="185"/>
      <c r="J128" s="184"/>
      <c r="K128" s="184"/>
    </row>
    <row r="129" spans="1:11" ht="12.75">
      <c r="A129">
        <v>10</v>
      </c>
      <c r="B129">
        <v>30</v>
      </c>
      <c r="C129" s="187">
        <v>8.100000381469727</v>
      </c>
      <c r="D129">
        <v>0</v>
      </c>
      <c r="E129" s="184"/>
      <c r="F129" s="184"/>
      <c r="G129" s="185"/>
      <c r="H129" s="184"/>
      <c r="I129" s="185"/>
      <c r="J129" s="184"/>
      <c r="K129" s="184"/>
    </row>
    <row r="130" spans="1:11" ht="12.75">
      <c r="A130">
        <v>10</v>
      </c>
      <c r="B130">
        <v>32</v>
      </c>
      <c r="C130" s="187">
        <v>7.800000190734863</v>
      </c>
      <c r="D130">
        <v>0</v>
      </c>
      <c r="E130" s="184"/>
      <c r="F130" s="184"/>
      <c r="G130" s="185"/>
      <c r="H130" s="184"/>
      <c r="I130" s="185"/>
      <c r="J130" s="184"/>
      <c r="K130" s="184"/>
    </row>
    <row r="131" spans="1:11" ht="12.75">
      <c r="A131">
        <v>10</v>
      </c>
      <c r="B131">
        <v>34</v>
      </c>
      <c r="C131" s="187">
        <v>11.5</v>
      </c>
      <c r="D131">
        <v>0</v>
      </c>
      <c r="E131" s="184"/>
      <c r="F131" s="184"/>
      <c r="G131" s="185"/>
      <c r="H131" s="184"/>
      <c r="I131" s="185"/>
      <c r="J131" s="184"/>
      <c r="K131" s="184"/>
    </row>
    <row r="132" spans="1:11" ht="12.75">
      <c r="A132">
        <v>10</v>
      </c>
      <c r="B132">
        <v>3101</v>
      </c>
      <c r="D132">
        <v>0</v>
      </c>
      <c r="E132" s="184"/>
      <c r="F132" s="184"/>
      <c r="G132" s="185"/>
      <c r="H132" s="184"/>
      <c r="I132" s="185"/>
      <c r="J132" s="184"/>
      <c r="K132" s="184"/>
    </row>
    <row r="133" spans="1:11" ht="12.75">
      <c r="A133">
        <v>10</v>
      </c>
      <c r="B133">
        <v>3102</v>
      </c>
      <c r="D133">
        <v>0</v>
      </c>
      <c r="E133" s="184"/>
      <c r="F133" s="184"/>
      <c r="G133" s="185"/>
      <c r="H133" s="184"/>
      <c r="I133" s="185"/>
      <c r="J133" s="184"/>
      <c r="K133" s="184"/>
    </row>
    <row r="134" spans="1:11" ht="12.75">
      <c r="A134">
        <v>10</v>
      </c>
      <c r="B134">
        <v>3104</v>
      </c>
      <c r="D134">
        <v>0</v>
      </c>
      <c r="E134" s="184"/>
      <c r="F134" s="184"/>
      <c r="G134" s="185"/>
      <c r="H134" s="184"/>
      <c r="I134" s="185"/>
      <c r="J134" s="184"/>
      <c r="K134" s="184"/>
    </row>
    <row r="135" spans="1:11" ht="12.75">
      <c r="A135">
        <v>10</v>
      </c>
      <c r="B135">
        <v>3106</v>
      </c>
      <c r="D135">
        <v>0</v>
      </c>
      <c r="E135" s="184"/>
      <c r="F135" s="184"/>
      <c r="G135" s="185"/>
      <c r="H135" s="184"/>
      <c r="I135" s="185"/>
      <c r="J135" s="184"/>
      <c r="K135" s="184"/>
    </row>
    <row r="136" spans="1:11" ht="12.75">
      <c r="A136">
        <v>10</v>
      </c>
      <c r="B136">
        <v>3118</v>
      </c>
      <c r="D136">
        <v>0</v>
      </c>
      <c r="E136" s="184"/>
      <c r="F136" s="184"/>
      <c r="G136" s="185"/>
      <c r="H136" s="184"/>
      <c r="I136" s="185"/>
      <c r="J136" s="184"/>
      <c r="K136" s="184"/>
    </row>
    <row r="137" spans="1:11" ht="12.75">
      <c r="A137">
        <v>10</v>
      </c>
      <c r="B137">
        <v>3120</v>
      </c>
      <c r="D137">
        <v>0</v>
      </c>
      <c r="E137" s="184"/>
      <c r="F137" s="184"/>
      <c r="G137" s="185"/>
      <c r="H137" s="184"/>
      <c r="I137" s="185"/>
      <c r="J137" s="184"/>
      <c r="K137" s="184"/>
    </row>
    <row r="138" spans="1:11" ht="12.75">
      <c r="A138">
        <v>10</v>
      </c>
      <c r="B138">
        <v>3124</v>
      </c>
      <c r="D138">
        <v>0</v>
      </c>
      <c r="E138" s="184"/>
      <c r="F138" s="184"/>
      <c r="G138" s="185"/>
      <c r="H138" s="184"/>
      <c r="I138" s="185"/>
      <c r="J138" s="184"/>
      <c r="K138" s="184"/>
    </row>
    <row r="139" spans="1:11" ht="12.75">
      <c r="A139">
        <v>11</v>
      </c>
      <c r="B139">
        <v>9</v>
      </c>
      <c r="C139" s="187">
        <v>2.799999952316284</v>
      </c>
      <c r="D139">
        <v>0</v>
      </c>
      <c r="E139" s="184"/>
      <c r="F139" s="184"/>
      <c r="G139" s="185"/>
      <c r="H139" s="184"/>
      <c r="I139" s="185"/>
      <c r="J139" s="184"/>
      <c r="K139" s="184"/>
    </row>
    <row r="140" spans="1:11" ht="12.75">
      <c r="A140">
        <v>11</v>
      </c>
      <c r="B140">
        <v>13</v>
      </c>
      <c r="C140" s="187">
        <v>0</v>
      </c>
      <c r="D140">
        <v>0</v>
      </c>
      <c r="E140" s="184"/>
      <c r="F140" s="184"/>
      <c r="G140" s="185"/>
      <c r="H140" s="184"/>
      <c r="I140" s="185"/>
      <c r="J140" s="184"/>
      <c r="K140" s="184"/>
    </row>
    <row r="141" spans="1:11" ht="12.75">
      <c r="A141">
        <v>11</v>
      </c>
      <c r="B141">
        <v>17</v>
      </c>
      <c r="C141" s="187">
        <v>6.5</v>
      </c>
      <c r="D141">
        <v>0</v>
      </c>
      <c r="E141" s="184"/>
      <c r="F141" s="184"/>
      <c r="G141" s="185"/>
      <c r="H141" s="184"/>
      <c r="I141" s="185"/>
      <c r="J141" s="184"/>
      <c r="K141" s="184"/>
    </row>
    <row r="142" spans="1:11" ht="12.75">
      <c r="A142">
        <v>11</v>
      </c>
      <c r="B142">
        <v>140</v>
      </c>
      <c r="C142" s="187">
        <v>5.5</v>
      </c>
      <c r="D142">
        <v>0</v>
      </c>
      <c r="E142" s="184"/>
      <c r="F142" s="184"/>
      <c r="G142" s="185"/>
      <c r="H142" s="184"/>
      <c r="I142" s="185"/>
      <c r="J142" s="184"/>
      <c r="K142" s="184"/>
    </row>
    <row r="143" spans="1:11" ht="12.75">
      <c r="A143">
        <v>12</v>
      </c>
      <c r="B143">
        <v>1</v>
      </c>
      <c r="C143" s="187">
        <v>2.5</v>
      </c>
      <c r="D143">
        <v>0</v>
      </c>
      <c r="E143" s="184"/>
      <c r="F143" s="184"/>
      <c r="G143" s="185"/>
      <c r="H143" s="184"/>
      <c r="I143" s="185"/>
      <c r="J143" s="184"/>
      <c r="K143" s="184"/>
    </row>
    <row r="144" spans="1:11" ht="12.75">
      <c r="A144">
        <v>12</v>
      </c>
      <c r="B144">
        <v>4</v>
      </c>
      <c r="C144" s="187">
        <v>7</v>
      </c>
      <c r="D144">
        <v>0</v>
      </c>
      <c r="E144" s="184"/>
      <c r="F144" s="184"/>
      <c r="G144" s="185"/>
      <c r="H144" s="184"/>
      <c r="I144" s="185"/>
      <c r="J144" s="184"/>
      <c r="K144" s="184"/>
    </row>
    <row r="145" spans="1:11" ht="12.75">
      <c r="A145">
        <v>12</v>
      </c>
      <c r="B145">
        <v>5</v>
      </c>
      <c r="C145" s="187">
        <v>4.099999904632568</v>
      </c>
      <c r="D145">
        <v>0</v>
      </c>
      <c r="E145" s="184"/>
      <c r="F145" s="184"/>
      <c r="G145" s="185"/>
      <c r="H145" s="184"/>
      <c r="I145" s="185"/>
      <c r="J145" s="184"/>
      <c r="K145" s="184"/>
    </row>
    <row r="146" spans="1:11" ht="12.75">
      <c r="A146">
        <v>12</v>
      </c>
      <c r="B146">
        <v>14</v>
      </c>
      <c r="C146" s="187">
        <v>8.300000190734863</v>
      </c>
      <c r="D146">
        <v>0</v>
      </c>
      <c r="E146" s="184"/>
      <c r="F146" s="184"/>
      <c r="G146" s="185"/>
      <c r="H146" s="184"/>
      <c r="I146" s="185"/>
      <c r="J146" s="184"/>
      <c r="K146" s="184"/>
    </row>
    <row r="147" spans="1:11" ht="12.75">
      <c r="A147">
        <v>12</v>
      </c>
      <c r="B147">
        <v>16</v>
      </c>
      <c r="C147" s="187">
        <v>3</v>
      </c>
      <c r="D147">
        <v>0</v>
      </c>
      <c r="E147" s="184"/>
      <c r="F147" s="184"/>
      <c r="G147" s="185"/>
      <c r="H147" s="184"/>
      <c r="I147" s="185"/>
      <c r="J147" s="184"/>
      <c r="K147" s="184"/>
    </row>
    <row r="148" spans="1:11" ht="12.75">
      <c r="A148">
        <v>12</v>
      </c>
      <c r="B148">
        <v>18</v>
      </c>
      <c r="C148" s="187">
        <v>5.300000190734863</v>
      </c>
      <c r="D148">
        <v>0</v>
      </c>
      <c r="E148" s="184"/>
      <c r="F148" s="184"/>
      <c r="G148" s="185"/>
      <c r="H148" s="184"/>
      <c r="I148" s="185"/>
      <c r="J148" s="184"/>
      <c r="K148" s="184"/>
    </row>
    <row r="149" spans="1:11" ht="12.75">
      <c r="A149">
        <v>12</v>
      </c>
      <c r="B149">
        <v>22</v>
      </c>
      <c r="C149" s="187">
        <v>15.300000190734863</v>
      </c>
      <c r="D149">
        <v>0</v>
      </c>
      <c r="E149" s="184"/>
      <c r="F149" s="184"/>
      <c r="G149" s="185"/>
      <c r="H149" s="184"/>
      <c r="I149" s="185"/>
      <c r="J149" s="184"/>
      <c r="K149" s="184"/>
    </row>
    <row r="150" spans="1:11" ht="12.75">
      <c r="A150">
        <v>12</v>
      </c>
      <c r="B150">
        <v>144</v>
      </c>
      <c r="C150" s="187">
        <v>5.300000190734863</v>
      </c>
      <c r="D150">
        <v>0</v>
      </c>
      <c r="E150" s="184"/>
      <c r="F150" s="184"/>
      <c r="G150" s="185"/>
      <c r="H150" s="184"/>
      <c r="I150" s="185"/>
      <c r="J150" s="184"/>
      <c r="K150" s="184"/>
    </row>
    <row r="151" spans="1:11" ht="12.75">
      <c r="A151">
        <v>12</v>
      </c>
      <c r="B151">
        <v>152</v>
      </c>
      <c r="C151" s="187">
        <v>9.800000190734863</v>
      </c>
      <c r="D151">
        <v>0</v>
      </c>
      <c r="E151" s="184"/>
      <c r="F151" s="184"/>
      <c r="G151" s="185"/>
      <c r="H151" s="184"/>
      <c r="I151" s="185"/>
      <c r="J151" s="184"/>
      <c r="K151" s="184"/>
    </row>
    <row r="152" spans="1:11" ht="12.75">
      <c r="A152">
        <v>13</v>
      </c>
      <c r="B152">
        <v>11</v>
      </c>
      <c r="C152" s="187">
        <v>0</v>
      </c>
      <c r="D152">
        <v>0</v>
      </c>
      <c r="E152" s="184"/>
      <c r="F152" s="184"/>
      <c r="G152" s="185"/>
      <c r="H152" s="184"/>
      <c r="I152" s="185"/>
      <c r="J152" s="184"/>
      <c r="K152" s="184"/>
    </row>
    <row r="153" spans="1:11" ht="12.75">
      <c r="A153">
        <v>13</v>
      </c>
      <c r="B153">
        <v>15</v>
      </c>
      <c r="C153" s="187">
        <v>2.9000000953674316</v>
      </c>
      <c r="D153">
        <v>0</v>
      </c>
      <c r="E153" s="184"/>
      <c r="F153" s="184"/>
      <c r="G153" s="185"/>
      <c r="H153" s="184"/>
      <c r="I153" s="185"/>
      <c r="J153" s="184"/>
      <c r="K153" s="184"/>
    </row>
    <row r="154" spans="1:11" ht="12.75">
      <c r="A154">
        <v>14</v>
      </c>
      <c r="B154">
        <v>12</v>
      </c>
      <c r="C154" s="187">
        <v>8.300000190734863</v>
      </c>
      <c r="D154">
        <v>0</v>
      </c>
      <c r="E154" s="184"/>
      <c r="F154" s="184"/>
      <c r="G154" s="185"/>
      <c r="H154" s="184"/>
      <c r="I154" s="185"/>
      <c r="J154" s="184"/>
      <c r="K154" s="184"/>
    </row>
    <row r="155" spans="1:11" ht="12.75">
      <c r="A155">
        <v>14</v>
      </c>
      <c r="B155">
        <v>16</v>
      </c>
      <c r="C155" s="187">
        <v>9.300000190734863</v>
      </c>
      <c r="D155">
        <v>0</v>
      </c>
      <c r="E155" s="184"/>
      <c r="F155" s="184"/>
      <c r="G155" s="185"/>
      <c r="H155" s="184"/>
      <c r="I155" s="185"/>
      <c r="J155" s="184"/>
      <c r="K155" s="184"/>
    </row>
    <row r="156" spans="1:11" ht="12.75">
      <c r="A156">
        <v>14</v>
      </c>
      <c r="B156">
        <v>18</v>
      </c>
      <c r="C156" s="187">
        <v>4.900000095367432</v>
      </c>
      <c r="D156">
        <v>0</v>
      </c>
      <c r="E156" s="184"/>
      <c r="F156" s="184"/>
      <c r="G156" s="185"/>
      <c r="H156" s="184"/>
      <c r="I156" s="185"/>
      <c r="J156" s="184"/>
      <c r="K156" s="184"/>
    </row>
    <row r="157" spans="1:11" ht="12.75">
      <c r="A157">
        <v>14</v>
      </c>
      <c r="B157">
        <v>20</v>
      </c>
      <c r="C157" s="187">
        <v>6.400000095367432</v>
      </c>
      <c r="D157">
        <v>0</v>
      </c>
      <c r="E157" s="184"/>
      <c r="F157" s="184"/>
      <c r="G157" s="185"/>
      <c r="H157" s="184"/>
      <c r="I157" s="185"/>
      <c r="J157" s="184"/>
      <c r="K157" s="184"/>
    </row>
    <row r="158" spans="1:11" ht="12.75">
      <c r="A158">
        <v>14</v>
      </c>
      <c r="B158">
        <v>22</v>
      </c>
      <c r="C158" s="187">
        <v>9.300000190734863</v>
      </c>
      <c r="D158">
        <v>0</v>
      </c>
      <c r="E158" s="184"/>
      <c r="F158" s="184"/>
      <c r="G158" s="185"/>
      <c r="H158" s="184"/>
      <c r="I158" s="185"/>
      <c r="J158" s="184"/>
      <c r="K158" s="184"/>
    </row>
    <row r="159" spans="1:11" ht="12.75">
      <c r="A159">
        <v>14</v>
      </c>
      <c r="B159">
        <v>24</v>
      </c>
      <c r="C159" s="187">
        <v>11.699999809265137</v>
      </c>
      <c r="D159">
        <v>0</v>
      </c>
      <c r="E159" s="184"/>
      <c r="F159" s="184"/>
      <c r="G159" s="185"/>
      <c r="H159" s="184"/>
      <c r="I159" s="185"/>
      <c r="J159" s="184"/>
      <c r="K159" s="184"/>
    </row>
    <row r="160" spans="1:11" ht="12.75">
      <c r="A160">
        <v>14</v>
      </c>
      <c r="B160">
        <v>152</v>
      </c>
      <c r="C160" s="187">
        <v>2.9000000953674316</v>
      </c>
      <c r="D160">
        <v>0</v>
      </c>
      <c r="E160" s="184"/>
      <c r="F160" s="184"/>
      <c r="G160" s="185"/>
      <c r="H160" s="184"/>
      <c r="I160" s="185"/>
      <c r="J160" s="184"/>
      <c r="K160" s="184"/>
    </row>
    <row r="161" spans="1:11" ht="12.75">
      <c r="A161">
        <v>15</v>
      </c>
      <c r="B161">
        <v>13</v>
      </c>
      <c r="C161" s="187">
        <v>2.9000000953674316</v>
      </c>
      <c r="D161">
        <v>0</v>
      </c>
      <c r="E161" s="184"/>
      <c r="F161" s="184"/>
      <c r="G161" s="185"/>
      <c r="H161" s="184"/>
      <c r="I161" s="185"/>
      <c r="J161" s="184"/>
      <c r="K161" s="184"/>
    </row>
    <row r="162" spans="1:11" ht="12.75">
      <c r="A162">
        <v>15</v>
      </c>
      <c r="B162">
        <v>29</v>
      </c>
      <c r="C162" s="187">
        <v>6.900000095367432</v>
      </c>
      <c r="D162">
        <v>0</v>
      </c>
      <c r="E162" s="184"/>
      <c r="F162" s="184"/>
      <c r="G162" s="185"/>
      <c r="H162" s="184"/>
      <c r="I162" s="185"/>
      <c r="J162" s="184"/>
      <c r="K162" s="184"/>
    </row>
    <row r="163" spans="1:11" ht="12.75">
      <c r="A163">
        <v>15</v>
      </c>
      <c r="B163">
        <v>31</v>
      </c>
      <c r="C163" s="187">
        <v>5.599999904632568</v>
      </c>
      <c r="D163">
        <v>0</v>
      </c>
      <c r="E163" s="184"/>
      <c r="F163" s="184"/>
      <c r="G163" s="185"/>
      <c r="H163" s="184"/>
      <c r="I163" s="185"/>
      <c r="J163" s="184"/>
      <c r="K163" s="184"/>
    </row>
    <row r="164" spans="1:11" ht="12.75">
      <c r="A164">
        <v>15</v>
      </c>
      <c r="B164">
        <v>33</v>
      </c>
      <c r="C164" s="187">
        <v>5.800000190734863</v>
      </c>
      <c r="D164">
        <v>0</v>
      </c>
      <c r="E164" s="184"/>
      <c r="F164" s="184"/>
      <c r="G164" s="185"/>
      <c r="H164" s="184"/>
      <c r="I164" s="185"/>
      <c r="J164" s="184"/>
      <c r="K164" s="184"/>
    </row>
    <row r="165" spans="1:11" ht="12.75">
      <c r="A165">
        <v>15</v>
      </c>
      <c r="B165">
        <v>150</v>
      </c>
      <c r="C165" s="187">
        <v>4</v>
      </c>
      <c r="D165">
        <v>0</v>
      </c>
      <c r="E165" s="184"/>
      <c r="F165" s="184"/>
      <c r="G165" s="185"/>
      <c r="H165" s="184"/>
      <c r="I165" s="185"/>
      <c r="J165" s="184"/>
      <c r="K165" s="184"/>
    </row>
    <row r="166" spans="1:11" ht="12.75">
      <c r="A166">
        <v>16</v>
      </c>
      <c r="B166">
        <v>1</v>
      </c>
      <c r="C166" s="187">
        <v>2.0999999046325684</v>
      </c>
      <c r="D166">
        <v>0</v>
      </c>
      <c r="E166" s="184"/>
      <c r="F166" s="184"/>
      <c r="G166" s="185"/>
      <c r="H166" s="184"/>
      <c r="I166" s="185"/>
      <c r="J166" s="184"/>
      <c r="K166" s="184"/>
    </row>
    <row r="167" spans="1:11" ht="12.75">
      <c r="A167">
        <v>16</v>
      </c>
      <c r="B167">
        <v>2</v>
      </c>
      <c r="C167" s="187">
        <v>3.0999999046325684</v>
      </c>
      <c r="D167">
        <v>0</v>
      </c>
      <c r="E167" s="184"/>
      <c r="F167" s="184"/>
      <c r="G167" s="185"/>
      <c r="H167" s="184"/>
      <c r="I167" s="185"/>
      <c r="J167" s="184"/>
      <c r="K167" s="184"/>
    </row>
    <row r="168" spans="1:11" ht="12.75">
      <c r="A168">
        <v>16</v>
      </c>
      <c r="B168">
        <v>4</v>
      </c>
      <c r="C168" s="187">
        <v>5</v>
      </c>
      <c r="D168">
        <v>0</v>
      </c>
      <c r="E168" s="184"/>
      <c r="F168" s="184"/>
      <c r="G168" s="185"/>
      <c r="H168" s="184"/>
      <c r="I168" s="185"/>
      <c r="J168" s="184"/>
      <c r="K168" s="184"/>
    </row>
    <row r="169" spans="1:11" ht="12.75">
      <c r="A169">
        <v>16</v>
      </c>
      <c r="B169">
        <v>12</v>
      </c>
      <c r="C169" s="187">
        <v>3</v>
      </c>
      <c r="D169">
        <v>0</v>
      </c>
      <c r="E169" s="184"/>
      <c r="F169" s="184"/>
      <c r="G169" s="185"/>
      <c r="H169" s="184"/>
      <c r="I169" s="185"/>
      <c r="J169" s="184"/>
      <c r="K169" s="184"/>
    </row>
    <row r="170" spans="1:11" ht="12.75">
      <c r="A170">
        <v>16</v>
      </c>
      <c r="B170">
        <v>14</v>
      </c>
      <c r="C170" s="187">
        <v>9.300000190734863</v>
      </c>
      <c r="D170">
        <v>0</v>
      </c>
      <c r="E170" s="184"/>
      <c r="F170" s="184"/>
      <c r="G170" s="185"/>
      <c r="H170" s="184"/>
      <c r="I170" s="185"/>
      <c r="J170" s="184"/>
      <c r="K170" s="184"/>
    </row>
    <row r="171" spans="1:11" ht="12.75">
      <c r="A171">
        <v>16</v>
      </c>
      <c r="B171">
        <v>18</v>
      </c>
      <c r="C171" s="187">
        <v>5.599999904632568</v>
      </c>
      <c r="D171">
        <v>0</v>
      </c>
      <c r="E171" s="184"/>
      <c r="F171" s="184"/>
      <c r="G171" s="185"/>
      <c r="H171" s="184"/>
      <c r="I171" s="185"/>
      <c r="J171" s="184"/>
      <c r="K171" s="184"/>
    </row>
    <row r="172" spans="1:11" ht="12.75">
      <c r="A172">
        <v>16</v>
      </c>
      <c r="B172">
        <v>152</v>
      </c>
      <c r="C172" s="187">
        <v>11.100000381469727</v>
      </c>
      <c r="D172">
        <v>0</v>
      </c>
      <c r="E172" s="184"/>
      <c r="F172" s="184"/>
      <c r="G172" s="185"/>
      <c r="H172" s="184"/>
      <c r="I172" s="185"/>
      <c r="J172" s="184"/>
      <c r="K172" s="184"/>
    </row>
    <row r="173" spans="1:11" ht="12.75">
      <c r="A173">
        <v>16</v>
      </c>
      <c r="B173">
        <v>3102</v>
      </c>
      <c r="C173" s="187">
        <v>18</v>
      </c>
      <c r="D173">
        <v>0</v>
      </c>
      <c r="E173" s="184"/>
      <c r="F173" s="184"/>
      <c r="G173" s="185"/>
      <c r="H173" s="184"/>
      <c r="I173" s="185"/>
      <c r="J173" s="184"/>
      <c r="K173" s="184"/>
    </row>
    <row r="174" spans="1:11" ht="12.75">
      <c r="A174">
        <v>16</v>
      </c>
      <c r="B174">
        <v>3119</v>
      </c>
      <c r="C174" s="187">
        <v>39.29999923706055</v>
      </c>
      <c r="D174">
        <v>0</v>
      </c>
      <c r="E174" s="184"/>
      <c r="F174" s="184"/>
      <c r="G174" s="185"/>
      <c r="H174" s="184"/>
      <c r="I174" s="185"/>
      <c r="J174" s="184"/>
      <c r="K174" s="184"/>
    </row>
    <row r="175" spans="1:11" ht="12.75">
      <c r="A175">
        <v>17</v>
      </c>
      <c r="B175">
        <v>9</v>
      </c>
      <c r="C175" s="187">
        <v>5.400000095367432</v>
      </c>
      <c r="D175">
        <v>0</v>
      </c>
      <c r="E175" s="184"/>
      <c r="F175" s="184"/>
      <c r="G175" s="185"/>
      <c r="H175" s="184"/>
      <c r="I175" s="185"/>
      <c r="J175" s="184"/>
      <c r="K175" s="184"/>
    </row>
    <row r="176" spans="1:11" ht="12.75">
      <c r="A176">
        <v>17</v>
      </c>
      <c r="B176">
        <v>11</v>
      </c>
      <c r="C176" s="187">
        <v>6.5</v>
      </c>
      <c r="D176">
        <v>0</v>
      </c>
      <c r="E176" s="184"/>
      <c r="F176" s="184"/>
      <c r="G176" s="185"/>
      <c r="H176" s="184"/>
      <c r="I176" s="185"/>
      <c r="J176" s="184"/>
      <c r="K176" s="184"/>
    </row>
    <row r="177" spans="1:11" ht="12.75">
      <c r="A177">
        <v>17</v>
      </c>
      <c r="B177">
        <v>19</v>
      </c>
      <c r="C177" s="187">
        <v>3.9000000953674316</v>
      </c>
      <c r="D177">
        <v>0</v>
      </c>
      <c r="E177" s="184"/>
      <c r="F177" s="184"/>
      <c r="G177" s="185"/>
      <c r="H177" s="184"/>
      <c r="I177" s="185"/>
      <c r="J177" s="184"/>
      <c r="K177" s="184"/>
    </row>
    <row r="178" spans="1:11" ht="12.75">
      <c r="A178">
        <v>17</v>
      </c>
      <c r="B178">
        <v>140</v>
      </c>
      <c r="C178" s="187">
        <v>3.9000000953674316</v>
      </c>
      <c r="D178">
        <v>0</v>
      </c>
      <c r="E178" s="184"/>
      <c r="F178" s="184"/>
      <c r="G178" s="185"/>
      <c r="H178" s="184"/>
      <c r="I178" s="185"/>
      <c r="J178" s="184"/>
      <c r="K178" s="184"/>
    </row>
    <row r="179" spans="1:11" ht="12.75">
      <c r="A179">
        <v>18</v>
      </c>
      <c r="B179">
        <v>2</v>
      </c>
      <c r="C179" s="187">
        <v>8</v>
      </c>
      <c r="D179">
        <v>0</v>
      </c>
      <c r="E179" s="184"/>
      <c r="F179" s="184"/>
      <c r="G179" s="185"/>
      <c r="H179" s="184"/>
      <c r="I179" s="185"/>
      <c r="J179" s="184"/>
      <c r="K179" s="184"/>
    </row>
    <row r="180" spans="1:11" ht="12.75">
      <c r="A180">
        <v>18</v>
      </c>
      <c r="B180">
        <v>4</v>
      </c>
      <c r="C180" s="187">
        <v>4.400000095367432</v>
      </c>
      <c r="D180">
        <v>0</v>
      </c>
      <c r="E180" s="184"/>
      <c r="F180" s="184"/>
      <c r="G180" s="185"/>
      <c r="H180" s="184"/>
      <c r="I180" s="185"/>
      <c r="J180" s="184"/>
      <c r="K180" s="184"/>
    </row>
    <row r="181" spans="1:11" ht="12.75">
      <c r="A181">
        <v>18</v>
      </c>
      <c r="B181">
        <v>6</v>
      </c>
      <c r="C181" s="187">
        <v>8.5</v>
      </c>
      <c r="D181">
        <v>0</v>
      </c>
      <c r="E181" s="184"/>
      <c r="F181" s="184"/>
      <c r="G181" s="185"/>
      <c r="H181" s="184"/>
      <c r="I181" s="185"/>
      <c r="J181" s="184"/>
      <c r="K181" s="184"/>
    </row>
    <row r="182" spans="1:11" ht="12.75">
      <c r="A182">
        <v>18</v>
      </c>
      <c r="B182">
        <v>12</v>
      </c>
      <c r="C182" s="187">
        <v>5.300000190734863</v>
      </c>
      <c r="D182">
        <v>0</v>
      </c>
      <c r="E182" s="184"/>
      <c r="F182" s="184"/>
      <c r="G182" s="185"/>
      <c r="H182" s="184"/>
      <c r="I182" s="185"/>
      <c r="J182" s="184"/>
      <c r="K182" s="184"/>
    </row>
    <row r="183" spans="1:11" ht="12.75">
      <c r="A183">
        <v>18</v>
      </c>
      <c r="B183">
        <v>14</v>
      </c>
      <c r="C183" s="187">
        <v>4.900000095367432</v>
      </c>
      <c r="D183">
        <v>0</v>
      </c>
      <c r="E183" s="184"/>
      <c r="F183" s="184"/>
      <c r="G183" s="185"/>
      <c r="H183" s="184"/>
      <c r="I183" s="185"/>
      <c r="J183" s="184"/>
      <c r="K183" s="184"/>
    </row>
    <row r="184" spans="1:11" ht="12.75">
      <c r="A184">
        <v>18</v>
      </c>
      <c r="B184">
        <v>16</v>
      </c>
      <c r="C184" s="187">
        <v>5.599999904632568</v>
      </c>
      <c r="D184">
        <v>0</v>
      </c>
      <c r="E184" s="184"/>
      <c r="F184" s="184"/>
      <c r="G184" s="185"/>
      <c r="H184" s="184"/>
      <c r="I184" s="185"/>
      <c r="J184" s="184"/>
      <c r="K184" s="184"/>
    </row>
    <row r="185" spans="1:11" ht="12.75">
      <c r="A185">
        <v>18</v>
      </c>
      <c r="B185">
        <v>20</v>
      </c>
      <c r="C185" s="187">
        <v>6.099999904632568</v>
      </c>
      <c r="D185">
        <v>0</v>
      </c>
      <c r="E185" s="184"/>
      <c r="F185" s="184"/>
      <c r="G185" s="185"/>
      <c r="H185" s="184"/>
      <c r="I185" s="185"/>
      <c r="J185" s="184"/>
      <c r="K185" s="184"/>
    </row>
    <row r="186" spans="1:11" ht="12.75">
      <c r="A186">
        <v>18</v>
      </c>
      <c r="B186">
        <v>22</v>
      </c>
      <c r="C186" s="187">
        <v>10.199999809265137</v>
      </c>
      <c r="D186">
        <v>0</v>
      </c>
      <c r="E186" s="184"/>
      <c r="F186" s="184"/>
      <c r="G186" s="185"/>
      <c r="H186" s="184"/>
      <c r="I186" s="185"/>
      <c r="J186" s="184"/>
      <c r="K186" s="184"/>
    </row>
    <row r="187" spans="1:11" ht="12.75">
      <c r="A187">
        <v>18</v>
      </c>
      <c r="B187">
        <v>24</v>
      </c>
      <c r="C187" s="187">
        <v>12</v>
      </c>
      <c r="D187">
        <v>0</v>
      </c>
      <c r="E187" s="184"/>
      <c r="F187" s="184"/>
      <c r="G187" s="185"/>
      <c r="H187" s="184"/>
      <c r="I187" s="185"/>
      <c r="J187" s="184"/>
      <c r="K187" s="184"/>
    </row>
    <row r="188" spans="1:11" ht="12.75">
      <c r="A188">
        <v>18</v>
      </c>
      <c r="B188">
        <v>152</v>
      </c>
      <c r="C188" s="187">
        <v>6.300000190734863</v>
      </c>
      <c r="D188">
        <v>0</v>
      </c>
      <c r="E188" s="184"/>
      <c r="F188" s="184"/>
      <c r="G188" s="185"/>
      <c r="H188" s="184"/>
      <c r="I188" s="185"/>
      <c r="J188" s="184"/>
      <c r="K188" s="184"/>
    </row>
    <row r="189" spans="1:11" ht="12.75">
      <c r="A189">
        <v>18</v>
      </c>
      <c r="B189">
        <v>3101</v>
      </c>
      <c r="C189" s="187">
        <v>34.099998474121094</v>
      </c>
      <c r="D189">
        <v>0</v>
      </c>
      <c r="E189" s="184"/>
      <c r="F189" s="184"/>
      <c r="G189" s="185"/>
      <c r="H189" s="184"/>
      <c r="I189" s="185"/>
      <c r="J189" s="184"/>
      <c r="K189" s="184"/>
    </row>
    <row r="190" spans="1:11" ht="12.75">
      <c r="A190">
        <v>18</v>
      </c>
      <c r="B190">
        <v>3102</v>
      </c>
      <c r="C190" s="187">
        <v>19.200000762939453</v>
      </c>
      <c r="D190">
        <v>0</v>
      </c>
      <c r="E190" s="184"/>
      <c r="F190" s="184"/>
      <c r="G190" s="185"/>
      <c r="H190" s="184"/>
      <c r="I190" s="185"/>
      <c r="J190" s="184"/>
      <c r="K190" s="184"/>
    </row>
    <row r="191" spans="1:11" ht="12.75">
      <c r="A191">
        <v>18</v>
      </c>
      <c r="B191">
        <v>3119</v>
      </c>
      <c r="C191" s="187">
        <v>40.400001525878906</v>
      </c>
      <c r="D191">
        <v>0</v>
      </c>
      <c r="E191" s="184"/>
      <c r="F191" s="184"/>
      <c r="G191" s="185"/>
      <c r="H191" s="184"/>
      <c r="I191" s="185"/>
      <c r="J191" s="184"/>
      <c r="K191" s="184"/>
    </row>
    <row r="192" spans="1:11" ht="12.75">
      <c r="A192">
        <v>19</v>
      </c>
      <c r="B192">
        <v>17</v>
      </c>
      <c r="C192" s="187">
        <v>3.9000000953674316</v>
      </c>
      <c r="D192">
        <v>0</v>
      </c>
      <c r="E192" s="184"/>
      <c r="F192" s="184"/>
      <c r="G192" s="185"/>
      <c r="H192" s="184"/>
      <c r="I192" s="185"/>
      <c r="J192" s="184"/>
      <c r="K192" s="184"/>
    </row>
    <row r="193" spans="1:11" ht="12.75">
      <c r="A193">
        <v>19</v>
      </c>
      <c r="B193">
        <v>21</v>
      </c>
      <c r="C193" s="187">
        <v>7.300000190734863</v>
      </c>
      <c r="D193">
        <v>0</v>
      </c>
      <c r="E193" s="184"/>
      <c r="F193" s="184"/>
      <c r="G193" s="185"/>
      <c r="H193" s="184"/>
      <c r="I193" s="185"/>
      <c r="J193" s="184"/>
      <c r="K193" s="184"/>
    </row>
    <row r="194" spans="1:11" ht="12.75">
      <c r="A194">
        <v>19</v>
      </c>
      <c r="B194">
        <v>23</v>
      </c>
      <c r="C194" s="187">
        <v>12.399999618530273</v>
      </c>
      <c r="D194">
        <v>0</v>
      </c>
      <c r="E194" s="184"/>
      <c r="F194" s="184"/>
      <c r="G194" s="185"/>
      <c r="H194" s="184"/>
      <c r="I194" s="185"/>
      <c r="J194" s="184"/>
      <c r="K194" s="184"/>
    </row>
    <row r="195" spans="1:11" ht="12.75">
      <c r="A195">
        <v>19</v>
      </c>
      <c r="B195">
        <v>138</v>
      </c>
      <c r="C195" s="187">
        <v>2.700000047683716</v>
      </c>
      <c r="D195">
        <v>0</v>
      </c>
      <c r="E195" s="184"/>
      <c r="F195" s="184"/>
      <c r="G195" s="185"/>
      <c r="H195" s="184"/>
      <c r="I195" s="185"/>
      <c r="J195" s="184"/>
      <c r="K195" s="184"/>
    </row>
    <row r="196" spans="1:11" ht="12.75">
      <c r="A196">
        <v>20</v>
      </c>
      <c r="B196">
        <v>4</v>
      </c>
      <c r="C196" s="187">
        <v>8.600000381469727</v>
      </c>
      <c r="D196">
        <v>0</v>
      </c>
      <c r="E196" s="184"/>
      <c r="F196" s="184"/>
      <c r="G196" s="185"/>
      <c r="H196" s="184"/>
      <c r="I196" s="185"/>
      <c r="J196" s="184"/>
      <c r="K196" s="184"/>
    </row>
    <row r="197" spans="1:11" ht="12.75">
      <c r="A197">
        <v>20</v>
      </c>
      <c r="B197">
        <v>6</v>
      </c>
      <c r="C197" s="187">
        <v>4.5</v>
      </c>
      <c r="D197">
        <v>0</v>
      </c>
      <c r="E197" s="184"/>
      <c r="F197" s="184"/>
      <c r="G197" s="185"/>
      <c r="H197" s="184"/>
      <c r="I197" s="185"/>
      <c r="J197" s="184"/>
      <c r="K197" s="184"/>
    </row>
    <row r="198" spans="1:11" ht="12.75">
      <c r="A198">
        <v>20</v>
      </c>
      <c r="B198">
        <v>8</v>
      </c>
      <c r="C198" s="187">
        <v>5.5</v>
      </c>
      <c r="D198">
        <v>0</v>
      </c>
      <c r="E198" s="184"/>
      <c r="F198" s="184"/>
      <c r="G198" s="185"/>
      <c r="H198" s="184"/>
      <c r="I198" s="185"/>
      <c r="J198" s="184"/>
      <c r="K198" s="184"/>
    </row>
    <row r="199" spans="1:11" ht="12.75">
      <c r="A199">
        <v>20</v>
      </c>
      <c r="B199">
        <v>10</v>
      </c>
      <c r="C199" s="187">
        <v>9.199999809265137</v>
      </c>
      <c r="D199">
        <v>0</v>
      </c>
      <c r="E199" s="184"/>
      <c r="F199" s="184"/>
      <c r="G199" s="185"/>
      <c r="H199" s="184"/>
      <c r="I199" s="185"/>
      <c r="J199" s="184"/>
      <c r="K199" s="184"/>
    </row>
    <row r="200" spans="1:11" ht="12.75">
      <c r="A200">
        <v>20</v>
      </c>
      <c r="B200">
        <v>14</v>
      </c>
      <c r="C200" s="187">
        <v>6.400000095367432</v>
      </c>
      <c r="D200">
        <v>0</v>
      </c>
      <c r="E200" s="184"/>
      <c r="F200" s="184"/>
      <c r="G200" s="185"/>
      <c r="H200" s="184"/>
      <c r="I200" s="185"/>
      <c r="J200" s="184"/>
      <c r="K200" s="184"/>
    </row>
    <row r="201" spans="1:11" ht="12.75">
      <c r="A201">
        <v>20</v>
      </c>
      <c r="B201">
        <v>18</v>
      </c>
      <c r="C201" s="187">
        <v>6.099999904632568</v>
      </c>
      <c r="D201">
        <v>0</v>
      </c>
      <c r="E201" s="184"/>
      <c r="F201" s="184"/>
      <c r="G201" s="185"/>
      <c r="H201" s="184"/>
      <c r="I201" s="185"/>
      <c r="J201" s="184"/>
      <c r="K201" s="184"/>
    </row>
    <row r="202" spans="1:11" ht="12.75">
      <c r="A202">
        <v>20</v>
      </c>
      <c r="B202">
        <v>22</v>
      </c>
      <c r="C202" s="187">
        <v>5.300000190734863</v>
      </c>
      <c r="D202">
        <v>0</v>
      </c>
      <c r="E202" s="184"/>
      <c r="F202" s="184"/>
      <c r="G202" s="185"/>
      <c r="H202" s="184"/>
      <c r="I202" s="185"/>
      <c r="J202" s="184"/>
      <c r="K202" s="184"/>
    </row>
    <row r="203" spans="1:11" ht="12.75">
      <c r="A203">
        <v>20</v>
      </c>
      <c r="B203">
        <v>24</v>
      </c>
      <c r="C203" s="187">
        <v>6.599999904632568</v>
      </c>
      <c r="D203">
        <v>0</v>
      </c>
      <c r="E203" s="184"/>
      <c r="F203" s="184"/>
      <c r="G203" s="185"/>
      <c r="H203" s="184"/>
      <c r="I203" s="185"/>
      <c r="J203" s="184"/>
      <c r="K203" s="184"/>
    </row>
    <row r="204" spans="1:11" ht="12.75">
      <c r="A204">
        <v>20</v>
      </c>
      <c r="B204">
        <v>28</v>
      </c>
      <c r="C204" s="187">
        <v>9.600000381469727</v>
      </c>
      <c r="D204">
        <v>0</v>
      </c>
      <c r="E204" s="184"/>
      <c r="F204" s="184"/>
      <c r="G204" s="185"/>
      <c r="H204" s="184"/>
      <c r="I204" s="185"/>
      <c r="J204" s="184"/>
      <c r="K204" s="184"/>
    </row>
    <row r="205" spans="1:11" ht="12.75">
      <c r="A205">
        <v>20</v>
      </c>
      <c r="B205">
        <v>3102</v>
      </c>
      <c r="C205" s="187">
        <v>19.5</v>
      </c>
      <c r="D205">
        <v>0</v>
      </c>
      <c r="E205" s="184"/>
      <c r="F205" s="184"/>
      <c r="G205" s="185"/>
      <c r="H205" s="184"/>
      <c r="I205" s="185"/>
      <c r="J205" s="184"/>
      <c r="K205" s="184"/>
    </row>
    <row r="206" spans="1:11" ht="12.75">
      <c r="A206">
        <v>21</v>
      </c>
      <c r="B206">
        <v>19</v>
      </c>
      <c r="C206" s="187">
        <v>7.300000190734863</v>
      </c>
      <c r="D206">
        <v>0</v>
      </c>
      <c r="E206" s="184"/>
      <c r="F206" s="184"/>
      <c r="G206" s="185"/>
      <c r="H206" s="184"/>
      <c r="I206" s="185"/>
      <c r="J206" s="184"/>
      <c r="K206" s="184"/>
    </row>
    <row r="207" spans="1:11" ht="12.75">
      <c r="A207">
        <v>21</v>
      </c>
      <c r="B207">
        <v>23</v>
      </c>
      <c r="C207" s="187">
        <v>7.599999904632568</v>
      </c>
      <c r="D207">
        <v>0</v>
      </c>
      <c r="E207" s="184"/>
      <c r="F207" s="184"/>
      <c r="G207" s="185"/>
      <c r="H207" s="184"/>
      <c r="I207" s="185"/>
      <c r="J207" s="184"/>
      <c r="K207" s="184"/>
    </row>
    <row r="208" spans="1:11" ht="12.75">
      <c r="A208">
        <v>21</v>
      </c>
      <c r="B208">
        <v>136</v>
      </c>
      <c r="C208" s="187">
        <v>3.4000000953674316</v>
      </c>
      <c r="D208">
        <v>0</v>
      </c>
      <c r="E208" s="184"/>
      <c r="F208" s="184"/>
      <c r="G208" s="185"/>
      <c r="H208" s="184"/>
      <c r="I208" s="185"/>
      <c r="J208" s="184"/>
      <c r="K208" s="184"/>
    </row>
    <row r="209" spans="1:11" ht="12.75">
      <c r="A209">
        <v>21</v>
      </c>
      <c r="B209">
        <v>138</v>
      </c>
      <c r="C209" s="187">
        <v>8.100000381469727</v>
      </c>
      <c r="D209">
        <v>0</v>
      </c>
      <c r="E209" s="184"/>
      <c r="F209" s="184"/>
      <c r="G209" s="185"/>
      <c r="H209" s="184"/>
      <c r="I209" s="185"/>
      <c r="J209" s="184"/>
      <c r="K209" s="184"/>
    </row>
    <row r="210" spans="1:11" ht="12.75">
      <c r="A210">
        <v>22</v>
      </c>
      <c r="B210">
        <v>4</v>
      </c>
      <c r="C210" s="187">
        <v>12.899999618530273</v>
      </c>
      <c r="D210">
        <v>0</v>
      </c>
      <c r="E210" s="184"/>
      <c r="F210" s="184"/>
      <c r="G210" s="185"/>
      <c r="H210" s="184"/>
      <c r="I210" s="185"/>
      <c r="J210" s="184"/>
      <c r="K210" s="184"/>
    </row>
    <row r="211" spans="1:11" ht="12.75">
      <c r="A211">
        <v>22</v>
      </c>
      <c r="B211">
        <v>6</v>
      </c>
      <c r="C211" s="187">
        <v>9.5</v>
      </c>
      <c r="D211">
        <v>0</v>
      </c>
      <c r="E211" s="184"/>
      <c r="F211" s="184"/>
      <c r="G211" s="185"/>
      <c r="H211" s="184"/>
      <c r="I211" s="185"/>
      <c r="J211" s="184"/>
      <c r="K211" s="184"/>
    </row>
    <row r="212" spans="1:11" ht="12.75">
      <c r="A212">
        <v>22</v>
      </c>
      <c r="B212">
        <v>8</v>
      </c>
      <c r="C212" s="187">
        <v>8.5</v>
      </c>
      <c r="D212">
        <v>0</v>
      </c>
      <c r="E212" s="184"/>
      <c r="F212" s="184"/>
      <c r="G212" s="185"/>
      <c r="H212" s="184"/>
      <c r="I212" s="185"/>
      <c r="J212" s="184"/>
      <c r="K212" s="184"/>
    </row>
    <row r="213" spans="1:11" ht="12.75">
      <c r="A213">
        <v>22</v>
      </c>
      <c r="B213">
        <v>12</v>
      </c>
      <c r="C213" s="187">
        <v>15.300000190734863</v>
      </c>
      <c r="D213">
        <v>0</v>
      </c>
      <c r="E213" s="184"/>
      <c r="F213" s="184"/>
      <c r="G213" s="185"/>
      <c r="H213" s="184"/>
      <c r="I213" s="185"/>
      <c r="J213" s="184"/>
      <c r="K213" s="184"/>
    </row>
    <row r="214" spans="1:11" ht="12.75">
      <c r="A214">
        <v>22</v>
      </c>
      <c r="B214">
        <v>14</v>
      </c>
      <c r="C214" s="187">
        <v>9.300000190734863</v>
      </c>
      <c r="D214">
        <v>0</v>
      </c>
      <c r="E214" s="184"/>
      <c r="F214" s="184"/>
      <c r="G214" s="185"/>
      <c r="H214" s="184"/>
      <c r="I214" s="185"/>
      <c r="J214" s="184"/>
      <c r="K214" s="184"/>
    </row>
    <row r="215" spans="1:11" ht="12.75">
      <c r="A215">
        <v>22</v>
      </c>
      <c r="B215">
        <v>18</v>
      </c>
      <c r="C215" s="187">
        <v>10.199999809265137</v>
      </c>
      <c r="D215">
        <v>0</v>
      </c>
      <c r="E215" s="184"/>
      <c r="F215" s="184"/>
      <c r="G215" s="185"/>
      <c r="H215" s="184"/>
      <c r="I215" s="185"/>
      <c r="J215" s="184"/>
      <c r="K215" s="184"/>
    </row>
    <row r="216" spans="1:11" ht="12.75">
      <c r="A216">
        <v>22</v>
      </c>
      <c r="B216">
        <v>20</v>
      </c>
      <c r="C216" s="187">
        <v>5.300000190734863</v>
      </c>
      <c r="D216">
        <v>0</v>
      </c>
      <c r="E216" s="184"/>
      <c r="F216" s="184"/>
      <c r="G216" s="185"/>
      <c r="H216" s="184"/>
      <c r="I216" s="185"/>
      <c r="J216" s="184"/>
      <c r="K216" s="184"/>
    </row>
    <row r="217" spans="1:11" ht="12.75">
      <c r="A217">
        <v>22</v>
      </c>
      <c r="B217">
        <v>24</v>
      </c>
      <c r="C217" s="187">
        <v>3.0999999046325684</v>
      </c>
      <c r="D217">
        <v>0</v>
      </c>
      <c r="E217" s="184"/>
      <c r="F217" s="184"/>
      <c r="G217" s="185"/>
      <c r="H217" s="184"/>
      <c r="I217" s="185"/>
      <c r="J217" s="184"/>
      <c r="K217" s="184"/>
    </row>
    <row r="218" spans="1:11" ht="12.75">
      <c r="A218">
        <v>22</v>
      </c>
      <c r="B218">
        <v>26</v>
      </c>
      <c r="C218" s="187">
        <v>5.699999809265137</v>
      </c>
      <c r="D218">
        <v>0</v>
      </c>
      <c r="E218" s="184"/>
      <c r="F218" s="184"/>
      <c r="G218" s="185"/>
      <c r="H218" s="184"/>
      <c r="I218" s="185"/>
      <c r="J218" s="184"/>
      <c r="K218" s="184"/>
    </row>
    <row r="219" spans="1:11" ht="12.75">
      <c r="A219">
        <v>23</v>
      </c>
      <c r="B219">
        <v>19</v>
      </c>
      <c r="C219" s="187">
        <v>12.399999618530273</v>
      </c>
      <c r="D219">
        <v>0</v>
      </c>
      <c r="E219" s="184"/>
      <c r="F219" s="184"/>
      <c r="G219" s="185"/>
      <c r="H219" s="184"/>
      <c r="I219" s="185"/>
      <c r="J219" s="184"/>
      <c r="K219" s="184"/>
    </row>
    <row r="220" spans="1:11" ht="12.75">
      <c r="A220">
        <v>23</v>
      </c>
      <c r="B220">
        <v>21</v>
      </c>
      <c r="C220" s="187">
        <v>7.599999904632568</v>
      </c>
      <c r="D220">
        <v>0</v>
      </c>
      <c r="E220" s="184"/>
      <c r="F220" s="184"/>
      <c r="G220" s="185"/>
      <c r="H220" s="184"/>
      <c r="I220" s="185"/>
      <c r="J220" s="184"/>
      <c r="K220" s="184"/>
    </row>
    <row r="221" spans="1:11" ht="12.75">
      <c r="A221">
        <v>23</v>
      </c>
      <c r="B221">
        <v>25</v>
      </c>
      <c r="C221" s="187">
        <v>5.300000190734863</v>
      </c>
      <c r="D221">
        <v>0</v>
      </c>
      <c r="E221" s="184"/>
      <c r="F221" s="184"/>
      <c r="G221" s="185"/>
      <c r="H221" s="184"/>
      <c r="I221" s="185"/>
      <c r="J221" s="184"/>
      <c r="K221" s="184"/>
    </row>
    <row r="222" spans="1:11" ht="12.75">
      <c r="A222">
        <v>23</v>
      </c>
      <c r="B222">
        <v>43</v>
      </c>
      <c r="C222" s="187">
        <v>7.300000190734863</v>
      </c>
      <c r="D222">
        <v>0</v>
      </c>
      <c r="E222" s="184"/>
      <c r="F222" s="184"/>
      <c r="G222" s="185"/>
      <c r="H222" s="184"/>
      <c r="I222" s="185"/>
      <c r="J222" s="184"/>
      <c r="K222" s="184"/>
    </row>
    <row r="223" spans="1:11" ht="12.75">
      <c r="A223">
        <v>23</v>
      </c>
      <c r="B223">
        <v>138</v>
      </c>
      <c r="C223" s="187">
        <v>13.199999809265137</v>
      </c>
      <c r="D223">
        <v>0</v>
      </c>
      <c r="E223" s="184"/>
      <c r="F223" s="184"/>
      <c r="G223" s="185"/>
      <c r="H223" s="184"/>
      <c r="I223" s="185"/>
      <c r="J223" s="184"/>
      <c r="K223" s="184"/>
    </row>
    <row r="224" spans="1:11" ht="12.75">
      <c r="A224">
        <v>24</v>
      </c>
      <c r="B224">
        <v>6</v>
      </c>
      <c r="C224" s="187">
        <v>8.800000190734863</v>
      </c>
      <c r="D224">
        <v>0</v>
      </c>
      <c r="E224" s="184"/>
      <c r="F224" s="184"/>
      <c r="G224" s="185"/>
      <c r="H224" s="184"/>
      <c r="I224" s="185"/>
      <c r="J224" s="184"/>
      <c r="K224" s="184"/>
    </row>
    <row r="225" spans="1:11" ht="12.75">
      <c r="A225">
        <v>24</v>
      </c>
      <c r="B225">
        <v>8</v>
      </c>
      <c r="C225" s="187">
        <v>6.5</v>
      </c>
      <c r="D225">
        <v>0</v>
      </c>
      <c r="E225" s="184"/>
      <c r="F225" s="184"/>
      <c r="G225" s="185"/>
      <c r="H225" s="184"/>
      <c r="I225" s="185"/>
      <c r="J225" s="184"/>
      <c r="K225" s="184"/>
    </row>
    <row r="226" spans="1:11" ht="12.75">
      <c r="A226">
        <v>24</v>
      </c>
      <c r="B226">
        <v>14</v>
      </c>
      <c r="C226" s="187">
        <v>11.699999809265137</v>
      </c>
      <c r="D226">
        <v>0</v>
      </c>
      <c r="E226" s="184"/>
      <c r="F226" s="184"/>
      <c r="G226" s="185"/>
      <c r="H226" s="184"/>
      <c r="I226" s="185"/>
      <c r="J226" s="184"/>
      <c r="K226" s="184"/>
    </row>
    <row r="227" spans="1:11" ht="12.75">
      <c r="A227">
        <v>24</v>
      </c>
      <c r="B227">
        <v>18</v>
      </c>
      <c r="C227" s="187">
        <v>12</v>
      </c>
      <c r="D227">
        <v>0</v>
      </c>
      <c r="E227" s="184"/>
      <c r="F227" s="184"/>
      <c r="G227" s="185"/>
      <c r="H227" s="184"/>
      <c r="I227" s="185"/>
      <c r="J227" s="184"/>
      <c r="K227" s="184"/>
    </row>
    <row r="228" spans="1:11" ht="12.75">
      <c r="A228">
        <v>24</v>
      </c>
      <c r="B228">
        <v>20</v>
      </c>
      <c r="C228" s="187">
        <v>6.599999904632568</v>
      </c>
      <c r="D228">
        <v>0</v>
      </c>
      <c r="E228" s="184"/>
      <c r="F228" s="184"/>
      <c r="G228" s="185"/>
      <c r="H228" s="184"/>
      <c r="I228" s="185"/>
      <c r="J228" s="184"/>
      <c r="K228" s="184"/>
    </row>
    <row r="229" spans="1:11" ht="12.75">
      <c r="A229">
        <v>24</v>
      </c>
      <c r="B229">
        <v>22</v>
      </c>
      <c r="C229" s="187">
        <v>3.0999999046325684</v>
      </c>
      <c r="D229">
        <v>0</v>
      </c>
      <c r="E229" s="184"/>
      <c r="F229" s="184"/>
      <c r="G229" s="185"/>
      <c r="H229" s="184"/>
      <c r="I229" s="185"/>
      <c r="J229" s="184"/>
      <c r="K229" s="184"/>
    </row>
    <row r="230" spans="1:11" ht="12.75">
      <c r="A230">
        <v>24</v>
      </c>
      <c r="B230">
        <v>26</v>
      </c>
      <c r="C230" s="187">
        <v>3.299999952316284</v>
      </c>
      <c r="D230">
        <v>0</v>
      </c>
      <c r="E230" s="184"/>
      <c r="F230" s="184"/>
      <c r="G230" s="185"/>
      <c r="H230" s="184"/>
      <c r="I230" s="185"/>
      <c r="J230" s="184"/>
      <c r="K230" s="184"/>
    </row>
    <row r="231" spans="1:11" ht="12.75">
      <c r="A231">
        <v>24</v>
      </c>
      <c r="B231">
        <v>28</v>
      </c>
      <c r="C231" s="187">
        <v>4.300000190734863</v>
      </c>
      <c r="D231">
        <v>0</v>
      </c>
      <c r="E231" s="184"/>
      <c r="F231" s="184"/>
      <c r="G231" s="185"/>
      <c r="H231" s="184"/>
      <c r="I231" s="185"/>
      <c r="J231" s="184"/>
      <c r="K231" s="184"/>
    </row>
    <row r="232" spans="1:11" ht="12.75">
      <c r="A232">
        <v>24</v>
      </c>
      <c r="B232">
        <v>154</v>
      </c>
      <c r="C232" s="187">
        <v>3.799999952316284</v>
      </c>
      <c r="D232">
        <v>0</v>
      </c>
      <c r="E232" s="184"/>
      <c r="F232" s="184"/>
      <c r="G232" s="185"/>
      <c r="H232" s="184"/>
      <c r="I232" s="185"/>
      <c r="J232" s="184"/>
      <c r="K232" s="184"/>
    </row>
    <row r="233" spans="1:11" ht="12.75">
      <c r="A233">
        <v>24</v>
      </c>
      <c r="B233">
        <v>917</v>
      </c>
      <c r="C233" s="187">
        <v>552</v>
      </c>
      <c r="D233">
        <v>0</v>
      </c>
      <c r="E233" s="184"/>
      <c r="F233" s="184"/>
      <c r="G233" s="185"/>
      <c r="H233" s="184"/>
      <c r="I233" s="185"/>
      <c r="J233" s="184"/>
      <c r="K233" s="184"/>
    </row>
    <row r="234" spans="1:11" ht="12.75">
      <c r="A234">
        <v>25</v>
      </c>
      <c r="B234">
        <v>23</v>
      </c>
      <c r="C234" s="187">
        <v>5.300000190734863</v>
      </c>
      <c r="D234">
        <v>0</v>
      </c>
      <c r="E234" s="184"/>
      <c r="F234" s="184"/>
      <c r="G234" s="185"/>
      <c r="H234" s="184"/>
      <c r="I234" s="185"/>
      <c r="J234" s="184"/>
      <c r="K234" s="184"/>
    </row>
    <row r="235" spans="1:11" ht="12.75">
      <c r="A235">
        <v>25</v>
      </c>
      <c r="B235">
        <v>27</v>
      </c>
      <c r="C235" s="187">
        <v>0</v>
      </c>
      <c r="D235">
        <v>0</v>
      </c>
      <c r="E235" s="184"/>
      <c r="F235" s="184"/>
      <c r="G235" s="185"/>
      <c r="H235" s="184"/>
      <c r="I235" s="185"/>
      <c r="J235" s="184"/>
      <c r="K235" s="184"/>
    </row>
    <row r="236" spans="1:11" ht="12.75">
      <c r="A236">
        <v>25</v>
      </c>
      <c r="B236">
        <v>43</v>
      </c>
      <c r="C236" s="187">
        <v>6.199999809265137</v>
      </c>
      <c r="D236">
        <v>0</v>
      </c>
      <c r="E236" s="184"/>
      <c r="F236" s="184"/>
      <c r="G236" s="185"/>
      <c r="H236" s="184"/>
      <c r="I236" s="185"/>
      <c r="J236" s="184"/>
      <c r="K236" s="184"/>
    </row>
    <row r="237" spans="1:11" ht="12.75">
      <c r="A237">
        <v>26</v>
      </c>
      <c r="B237">
        <v>6</v>
      </c>
      <c r="C237" s="187">
        <v>11.5</v>
      </c>
      <c r="D237">
        <v>0</v>
      </c>
      <c r="E237" s="184"/>
      <c r="F237" s="184"/>
      <c r="G237" s="185"/>
      <c r="H237" s="184"/>
      <c r="I237" s="185"/>
      <c r="J237" s="184"/>
      <c r="K237" s="184"/>
    </row>
    <row r="238" spans="1:11" ht="12.75">
      <c r="A238">
        <v>26</v>
      </c>
      <c r="B238">
        <v>8</v>
      </c>
      <c r="C238" s="187">
        <v>8.5</v>
      </c>
      <c r="D238">
        <v>0</v>
      </c>
      <c r="E238" s="184"/>
      <c r="F238" s="184"/>
      <c r="G238" s="185"/>
      <c r="H238" s="184"/>
      <c r="I238" s="185"/>
      <c r="J238" s="184"/>
      <c r="K238" s="184"/>
    </row>
    <row r="239" spans="1:11" ht="12.75">
      <c r="A239">
        <v>26</v>
      </c>
      <c r="B239">
        <v>22</v>
      </c>
      <c r="C239" s="187">
        <v>5.699999809265137</v>
      </c>
      <c r="D239">
        <v>0</v>
      </c>
      <c r="E239" s="184"/>
      <c r="F239" s="184"/>
      <c r="G239" s="185"/>
      <c r="H239" s="184"/>
      <c r="I239" s="185"/>
      <c r="J239" s="184"/>
      <c r="K239" s="184"/>
    </row>
    <row r="240" spans="1:11" ht="12.75">
      <c r="A240">
        <v>26</v>
      </c>
      <c r="B240">
        <v>24</v>
      </c>
      <c r="C240" s="187">
        <v>3.299999952316284</v>
      </c>
      <c r="D240">
        <v>0</v>
      </c>
      <c r="E240" s="184"/>
      <c r="F240" s="184"/>
      <c r="G240" s="185"/>
      <c r="H240" s="184"/>
      <c r="I240" s="185"/>
      <c r="J240" s="184"/>
      <c r="K240" s="184"/>
    </row>
    <row r="241" spans="1:11" ht="12.75">
      <c r="A241">
        <v>26</v>
      </c>
      <c r="B241">
        <v>28</v>
      </c>
      <c r="C241" s="187">
        <v>3.200000047683716</v>
      </c>
      <c r="D241">
        <v>0</v>
      </c>
      <c r="E241" s="184"/>
      <c r="F241" s="184"/>
      <c r="G241" s="185"/>
      <c r="H241" s="184"/>
      <c r="I241" s="185"/>
      <c r="J241" s="184"/>
      <c r="K241" s="184"/>
    </row>
    <row r="242" spans="1:11" ht="12.75">
      <c r="A242">
        <v>26</v>
      </c>
      <c r="B242">
        <v>30</v>
      </c>
      <c r="C242" s="187">
        <v>6</v>
      </c>
      <c r="D242">
        <v>0</v>
      </c>
      <c r="E242" s="184"/>
      <c r="F242" s="184"/>
      <c r="G242" s="185"/>
      <c r="H242" s="184"/>
      <c r="I242" s="185"/>
      <c r="J242" s="184"/>
      <c r="K242" s="184"/>
    </row>
    <row r="243" spans="1:11" ht="12.75">
      <c r="A243">
        <v>26</v>
      </c>
      <c r="B243">
        <v>32</v>
      </c>
      <c r="C243" s="187">
        <v>8.199999809265137</v>
      </c>
      <c r="D243">
        <v>0</v>
      </c>
      <c r="E243" s="184"/>
      <c r="F243" s="184"/>
      <c r="G243" s="185"/>
      <c r="H243" s="184"/>
      <c r="I243" s="185"/>
      <c r="J243" s="184"/>
      <c r="K243" s="184"/>
    </row>
    <row r="244" spans="1:11" ht="12.75">
      <c r="A244">
        <v>26</v>
      </c>
      <c r="B244">
        <v>154</v>
      </c>
      <c r="C244" s="187">
        <v>2.700000047683716</v>
      </c>
      <c r="D244">
        <v>0</v>
      </c>
      <c r="E244" s="184"/>
      <c r="F244" s="184"/>
      <c r="G244" s="185"/>
      <c r="H244" s="184"/>
      <c r="I244" s="185"/>
      <c r="J244" s="184"/>
      <c r="K244" s="184"/>
    </row>
    <row r="245" spans="1:11" ht="12.75">
      <c r="A245">
        <v>27</v>
      </c>
      <c r="B245">
        <v>25</v>
      </c>
      <c r="C245" s="187">
        <v>0</v>
      </c>
      <c r="D245">
        <v>0</v>
      </c>
      <c r="E245" s="184"/>
      <c r="F245" s="184"/>
      <c r="G245" s="185"/>
      <c r="H245" s="184"/>
      <c r="I245" s="185"/>
      <c r="J245" s="184"/>
      <c r="K245" s="184"/>
    </row>
    <row r="246" spans="1:11" ht="12.75">
      <c r="A246">
        <v>27</v>
      </c>
      <c r="B246">
        <v>37</v>
      </c>
      <c r="C246" s="187">
        <v>4.900000095367432</v>
      </c>
      <c r="D246">
        <v>0</v>
      </c>
      <c r="E246" s="184"/>
      <c r="F246" s="184"/>
      <c r="G246" s="185"/>
      <c r="H246" s="184"/>
      <c r="I246" s="185"/>
      <c r="J246" s="184"/>
      <c r="K246" s="184"/>
    </row>
    <row r="247" spans="1:11" ht="12.75">
      <c r="A247">
        <v>27</v>
      </c>
      <c r="B247">
        <v>39</v>
      </c>
      <c r="C247" s="187">
        <v>3</v>
      </c>
      <c r="D247">
        <v>0</v>
      </c>
      <c r="E247" s="184"/>
      <c r="F247" s="184"/>
      <c r="G247" s="185"/>
      <c r="H247" s="184"/>
      <c r="I247" s="185"/>
      <c r="J247" s="184"/>
      <c r="K247" s="184"/>
    </row>
    <row r="248" spans="1:11" ht="12.75">
      <c r="A248">
        <v>27</v>
      </c>
      <c r="B248">
        <v>43</v>
      </c>
      <c r="C248" s="187">
        <v>5.400000095367432</v>
      </c>
      <c r="D248">
        <v>0</v>
      </c>
      <c r="E248" s="184"/>
      <c r="F248" s="184"/>
      <c r="G248" s="185"/>
      <c r="H248" s="184"/>
      <c r="I248" s="185"/>
      <c r="J248" s="184"/>
      <c r="K248" s="184"/>
    </row>
    <row r="249" spans="1:11" ht="12.75">
      <c r="A249">
        <v>28</v>
      </c>
      <c r="B249">
        <v>8</v>
      </c>
      <c r="C249" s="187">
        <v>6.5</v>
      </c>
      <c r="D249">
        <v>0</v>
      </c>
      <c r="E249" s="184"/>
      <c r="F249" s="184"/>
      <c r="G249" s="185"/>
      <c r="H249" s="184"/>
      <c r="I249" s="185"/>
      <c r="J249" s="184"/>
      <c r="K249" s="184"/>
    </row>
    <row r="250" spans="1:11" ht="12.75">
      <c r="A250">
        <v>28</v>
      </c>
      <c r="B250">
        <v>10</v>
      </c>
      <c r="C250" s="187">
        <v>4.900000095367432</v>
      </c>
      <c r="D250">
        <v>0</v>
      </c>
      <c r="E250" s="184"/>
      <c r="F250" s="184"/>
      <c r="G250" s="185"/>
      <c r="H250" s="184"/>
      <c r="I250" s="185"/>
      <c r="J250" s="184"/>
      <c r="K250" s="184"/>
    </row>
    <row r="251" spans="1:11" ht="12.75">
      <c r="A251">
        <v>28</v>
      </c>
      <c r="B251">
        <v>20</v>
      </c>
      <c r="C251" s="187">
        <v>9.600000381469727</v>
      </c>
      <c r="D251">
        <v>0</v>
      </c>
      <c r="E251" s="184"/>
      <c r="F251" s="184"/>
      <c r="G251" s="185"/>
      <c r="H251" s="184"/>
      <c r="I251" s="185"/>
      <c r="J251" s="184"/>
      <c r="K251" s="184"/>
    </row>
    <row r="252" spans="1:11" ht="12.75">
      <c r="A252">
        <v>28</v>
      </c>
      <c r="B252">
        <v>24</v>
      </c>
      <c r="C252" s="187">
        <v>4.300000190734863</v>
      </c>
      <c r="D252">
        <v>0</v>
      </c>
      <c r="E252" s="184"/>
      <c r="F252" s="184"/>
      <c r="G252" s="185"/>
      <c r="H252" s="184"/>
      <c r="I252" s="185"/>
      <c r="J252" s="184"/>
      <c r="K252" s="184"/>
    </row>
    <row r="253" spans="1:11" ht="12.75">
      <c r="A253">
        <v>28</v>
      </c>
      <c r="B253">
        <v>26</v>
      </c>
      <c r="C253" s="187">
        <v>3.200000047683716</v>
      </c>
      <c r="D253">
        <v>0</v>
      </c>
      <c r="E253" s="184"/>
      <c r="F253" s="184"/>
      <c r="G253" s="185"/>
      <c r="H253" s="184"/>
      <c r="I253" s="185"/>
      <c r="J253" s="184"/>
      <c r="K253" s="184"/>
    </row>
    <row r="254" spans="1:11" ht="12.75">
      <c r="A254">
        <v>28</v>
      </c>
      <c r="B254">
        <v>30</v>
      </c>
      <c r="C254" s="187">
        <v>5</v>
      </c>
      <c r="D254">
        <v>0</v>
      </c>
      <c r="E254" s="184"/>
      <c r="F254" s="184"/>
      <c r="G254" s="185"/>
      <c r="H254" s="184"/>
      <c r="I254" s="185"/>
      <c r="J254" s="184"/>
      <c r="K254" s="184"/>
    </row>
    <row r="255" spans="1:11" ht="12.75">
      <c r="A255">
        <v>28</v>
      </c>
      <c r="B255">
        <v>32</v>
      </c>
      <c r="C255" s="187">
        <v>6.300000190734863</v>
      </c>
      <c r="D255">
        <v>0</v>
      </c>
      <c r="E255" s="184"/>
      <c r="F255" s="184"/>
      <c r="G255" s="185"/>
      <c r="H255" s="184"/>
      <c r="I255" s="185"/>
      <c r="J255" s="184"/>
      <c r="K255" s="184"/>
    </row>
    <row r="256" spans="1:11" ht="12.75">
      <c r="A256">
        <v>28</v>
      </c>
      <c r="B256">
        <v>3124</v>
      </c>
      <c r="D256">
        <v>0</v>
      </c>
      <c r="E256" s="184"/>
      <c r="F256" s="184"/>
      <c r="G256" s="185"/>
      <c r="H256" s="184"/>
      <c r="I256" s="185"/>
      <c r="J256" s="184"/>
      <c r="K256" s="184"/>
    </row>
    <row r="257" spans="1:11" ht="12.75">
      <c r="A257">
        <v>29</v>
      </c>
      <c r="B257">
        <v>1</v>
      </c>
      <c r="C257" s="187">
        <v>7.300000190734863</v>
      </c>
      <c r="D257">
        <v>0</v>
      </c>
      <c r="E257" s="184"/>
      <c r="F257" s="184"/>
      <c r="G257" s="185"/>
      <c r="H257" s="184"/>
      <c r="I257" s="185"/>
      <c r="J257" s="184"/>
      <c r="K257" s="184"/>
    </row>
    <row r="258" spans="1:11" ht="12.75">
      <c r="A258">
        <v>29</v>
      </c>
      <c r="B258">
        <v>2</v>
      </c>
      <c r="C258" s="187">
        <v>8.699999809265137</v>
      </c>
      <c r="D258">
        <v>0</v>
      </c>
      <c r="E258" s="184"/>
      <c r="F258" s="184"/>
      <c r="G258" s="185"/>
      <c r="H258" s="184"/>
      <c r="I258" s="185"/>
      <c r="J258" s="184"/>
      <c r="K258" s="184"/>
    </row>
    <row r="259" spans="1:11" ht="12.75">
      <c r="A259">
        <v>29</v>
      </c>
      <c r="B259">
        <v>3</v>
      </c>
      <c r="C259" s="187">
        <v>6.900000095367432</v>
      </c>
      <c r="D259">
        <v>0</v>
      </c>
      <c r="E259" s="184"/>
      <c r="F259" s="184"/>
      <c r="G259" s="185"/>
      <c r="H259" s="184"/>
      <c r="I259" s="185"/>
      <c r="J259" s="184"/>
      <c r="K259" s="184"/>
    </row>
    <row r="260" spans="1:11" ht="12.75">
      <c r="A260">
        <v>29</v>
      </c>
      <c r="B260">
        <v>5</v>
      </c>
      <c r="C260" s="187">
        <v>8.899999618530273</v>
      </c>
      <c r="D260">
        <v>0</v>
      </c>
      <c r="E260" s="184"/>
      <c r="F260" s="184"/>
      <c r="G260" s="185"/>
      <c r="H260" s="184"/>
      <c r="I260" s="185"/>
      <c r="J260" s="184"/>
      <c r="K260" s="184"/>
    </row>
    <row r="261" spans="1:11" ht="12.75">
      <c r="A261">
        <v>29</v>
      </c>
      <c r="B261">
        <v>15</v>
      </c>
      <c r="C261" s="187">
        <v>6.900000095367432</v>
      </c>
      <c r="D261">
        <v>0</v>
      </c>
      <c r="E261" s="184"/>
      <c r="F261" s="184"/>
      <c r="G261" s="185"/>
      <c r="H261" s="184"/>
      <c r="I261" s="185"/>
      <c r="J261" s="184"/>
      <c r="K261" s="184"/>
    </row>
    <row r="262" spans="1:11" ht="12.75">
      <c r="A262">
        <v>29</v>
      </c>
      <c r="B262">
        <v>31</v>
      </c>
      <c r="C262" s="187">
        <v>2.4000000953674316</v>
      </c>
      <c r="D262">
        <v>0</v>
      </c>
      <c r="E262" s="184"/>
      <c r="F262" s="184"/>
      <c r="G262" s="185"/>
      <c r="H262" s="184"/>
      <c r="I262" s="185"/>
      <c r="J262" s="184"/>
      <c r="K262" s="184"/>
    </row>
    <row r="263" spans="1:11" ht="12.75">
      <c r="A263">
        <v>29</v>
      </c>
      <c r="B263">
        <v>33</v>
      </c>
      <c r="C263" s="187">
        <v>4.5</v>
      </c>
      <c r="D263">
        <v>0</v>
      </c>
      <c r="E263" s="184"/>
      <c r="F263" s="184"/>
      <c r="G263" s="185"/>
      <c r="H263" s="184"/>
      <c r="I263" s="185"/>
      <c r="J263" s="184"/>
      <c r="K263" s="184"/>
    </row>
    <row r="264" spans="1:11" ht="12.75">
      <c r="A264">
        <v>29</v>
      </c>
      <c r="B264">
        <v>146</v>
      </c>
      <c r="C264" s="187">
        <v>2.5</v>
      </c>
      <c r="D264">
        <v>0</v>
      </c>
      <c r="E264" s="184"/>
      <c r="F264" s="184"/>
      <c r="G264" s="185"/>
      <c r="H264" s="184"/>
      <c r="I264" s="185"/>
      <c r="J264" s="184"/>
      <c r="K264" s="184"/>
    </row>
    <row r="265" spans="1:11" ht="12.75">
      <c r="A265">
        <v>29</v>
      </c>
      <c r="B265">
        <v>148</v>
      </c>
      <c r="D265">
        <v>0</v>
      </c>
      <c r="E265" s="184"/>
      <c r="F265" s="184"/>
      <c r="G265" s="185"/>
      <c r="H265" s="184"/>
      <c r="I265" s="185"/>
      <c r="J265" s="184"/>
      <c r="K265" s="184"/>
    </row>
    <row r="266" spans="1:11" ht="12.75">
      <c r="A266">
        <v>29</v>
      </c>
      <c r="B266">
        <v>150</v>
      </c>
      <c r="C266" s="187">
        <v>6.099999904632568</v>
      </c>
      <c r="D266">
        <v>0</v>
      </c>
      <c r="E266" s="184"/>
      <c r="F266" s="184"/>
      <c r="G266" s="185"/>
      <c r="H266" s="184"/>
      <c r="I266" s="185"/>
      <c r="J266" s="184"/>
      <c r="K266" s="184"/>
    </row>
    <row r="267" spans="1:11" ht="12.75">
      <c r="A267">
        <v>30</v>
      </c>
      <c r="B267">
        <v>10</v>
      </c>
      <c r="C267" s="187">
        <v>8.100000381469727</v>
      </c>
      <c r="D267">
        <v>0</v>
      </c>
      <c r="E267" s="184"/>
      <c r="F267" s="184"/>
      <c r="G267" s="185"/>
      <c r="H267" s="184"/>
      <c r="I267" s="185"/>
      <c r="J267" s="184"/>
      <c r="K267" s="184"/>
    </row>
    <row r="268" spans="1:11" ht="12.75">
      <c r="A268">
        <v>30</v>
      </c>
      <c r="B268">
        <v>26</v>
      </c>
      <c r="C268" s="187">
        <v>6</v>
      </c>
      <c r="D268">
        <v>0</v>
      </c>
      <c r="E268" s="184"/>
      <c r="F268" s="184"/>
      <c r="G268" s="185"/>
      <c r="H268" s="184"/>
      <c r="I268" s="185"/>
      <c r="J268" s="184"/>
      <c r="K268" s="184"/>
    </row>
    <row r="269" spans="1:11" ht="12.75">
      <c r="A269">
        <v>30</v>
      </c>
      <c r="B269">
        <v>28</v>
      </c>
      <c r="C269" s="187">
        <v>5</v>
      </c>
      <c r="D269">
        <v>0</v>
      </c>
      <c r="E269" s="184"/>
      <c r="F269" s="184"/>
      <c r="G269" s="185"/>
      <c r="H269" s="184"/>
      <c r="I269" s="185"/>
      <c r="J269" s="184"/>
      <c r="K269" s="184"/>
    </row>
    <row r="270" spans="1:11" ht="12.75">
      <c r="A270">
        <v>30</v>
      </c>
      <c r="B270">
        <v>32</v>
      </c>
      <c r="C270" s="187">
        <v>2.700000047683716</v>
      </c>
      <c r="D270">
        <v>0</v>
      </c>
      <c r="E270" s="184"/>
      <c r="F270" s="184"/>
      <c r="G270" s="185"/>
      <c r="H270" s="184"/>
      <c r="I270" s="185"/>
      <c r="J270" s="184"/>
      <c r="K270" s="184"/>
    </row>
    <row r="271" spans="1:11" ht="12.75">
      <c r="A271">
        <v>30</v>
      </c>
      <c r="B271">
        <v>34</v>
      </c>
      <c r="C271" s="187">
        <v>6.800000190734863</v>
      </c>
      <c r="D271">
        <v>0</v>
      </c>
      <c r="E271" s="184"/>
      <c r="F271" s="184"/>
      <c r="G271" s="185"/>
      <c r="H271" s="184"/>
      <c r="I271" s="185"/>
      <c r="J271" s="184"/>
      <c r="K271" s="184"/>
    </row>
    <row r="272" spans="1:11" ht="12.75">
      <c r="A272">
        <v>30</v>
      </c>
      <c r="B272">
        <v>3106</v>
      </c>
      <c r="D272">
        <v>0</v>
      </c>
      <c r="E272" s="184"/>
      <c r="F272" s="184"/>
      <c r="G272" s="185"/>
      <c r="H272" s="184"/>
      <c r="I272" s="185"/>
      <c r="J272" s="184"/>
      <c r="K272" s="184"/>
    </row>
    <row r="273" spans="1:11" ht="12.75">
      <c r="A273">
        <v>30</v>
      </c>
      <c r="B273">
        <v>3109</v>
      </c>
      <c r="C273" s="187">
        <v>21.700000762939453</v>
      </c>
      <c r="D273">
        <v>0</v>
      </c>
      <c r="E273" s="184"/>
      <c r="F273" s="184"/>
      <c r="G273" s="185"/>
      <c r="H273" s="184"/>
      <c r="I273" s="185"/>
      <c r="J273" s="184"/>
      <c r="K273" s="184"/>
    </row>
    <row r="274" spans="1:11" ht="12.75">
      <c r="A274">
        <v>31</v>
      </c>
      <c r="B274">
        <v>1</v>
      </c>
      <c r="C274" s="187">
        <v>8.899999618530273</v>
      </c>
      <c r="D274">
        <v>0</v>
      </c>
      <c r="E274" s="184"/>
      <c r="F274" s="184"/>
      <c r="G274" s="185"/>
      <c r="H274" s="184"/>
      <c r="I274" s="185"/>
      <c r="J274" s="184"/>
      <c r="K274" s="184"/>
    </row>
    <row r="275" spans="1:11" ht="12.75">
      <c r="A275">
        <v>31</v>
      </c>
      <c r="B275">
        <v>2</v>
      </c>
      <c r="C275" s="187">
        <v>10.399999618530273</v>
      </c>
      <c r="D275">
        <v>0</v>
      </c>
      <c r="E275" s="184"/>
      <c r="F275" s="184"/>
      <c r="G275" s="185"/>
      <c r="H275" s="184"/>
      <c r="I275" s="185"/>
      <c r="J275" s="184"/>
      <c r="K275" s="184"/>
    </row>
    <row r="276" spans="1:11" ht="12.75">
      <c r="A276">
        <v>31</v>
      </c>
      <c r="B276">
        <v>3</v>
      </c>
      <c r="C276" s="187">
        <v>8.399999618530273</v>
      </c>
      <c r="D276">
        <v>0</v>
      </c>
      <c r="E276" s="184"/>
      <c r="F276" s="184"/>
      <c r="G276" s="185"/>
      <c r="H276" s="184"/>
      <c r="I276" s="185"/>
      <c r="J276" s="184"/>
      <c r="K276" s="184"/>
    </row>
    <row r="277" spans="1:11" ht="12.75">
      <c r="A277">
        <v>31</v>
      </c>
      <c r="B277">
        <v>5</v>
      </c>
      <c r="C277" s="187">
        <v>10.5</v>
      </c>
      <c r="D277">
        <v>0</v>
      </c>
      <c r="E277" s="184"/>
      <c r="F277" s="184"/>
      <c r="G277" s="185"/>
      <c r="H277" s="184"/>
      <c r="I277" s="185"/>
      <c r="J277" s="184"/>
      <c r="K277" s="184"/>
    </row>
    <row r="278" spans="1:11" ht="12.75">
      <c r="A278">
        <v>31</v>
      </c>
      <c r="B278">
        <v>15</v>
      </c>
      <c r="C278" s="187">
        <v>5.599999904632568</v>
      </c>
      <c r="D278">
        <v>0</v>
      </c>
      <c r="E278" s="184"/>
      <c r="F278" s="184"/>
      <c r="G278" s="185"/>
      <c r="H278" s="184"/>
      <c r="I278" s="185"/>
      <c r="J278" s="184"/>
      <c r="K278" s="184"/>
    </row>
    <row r="279" spans="1:11" ht="12.75">
      <c r="A279">
        <v>31</v>
      </c>
      <c r="B279">
        <v>29</v>
      </c>
      <c r="C279" s="187">
        <v>2.4000000953674316</v>
      </c>
      <c r="D279">
        <v>0</v>
      </c>
      <c r="E279" s="184"/>
      <c r="F279" s="184"/>
      <c r="G279" s="185"/>
      <c r="H279" s="184"/>
      <c r="I279" s="185"/>
      <c r="J279" s="184"/>
      <c r="K279" s="184"/>
    </row>
    <row r="280" spans="1:11" ht="12.75">
      <c r="A280">
        <v>31</v>
      </c>
      <c r="B280">
        <v>33</v>
      </c>
      <c r="C280" s="187">
        <v>3</v>
      </c>
      <c r="D280">
        <v>0</v>
      </c>
      <c r="E280" s="184"/>
      <c r="F280" s="184"/>
      <c r="G280" s="185"/>
      <c r="H280" s="184"/>
      <c r="I280" s="185"/>
      <c r="J280" s="184"/>
      <c r="K280" s="184"/>
    </row>
    <row r="281" spans="1:11" ht="12.75">
      <c r="A281">
        <v>31</v>
      </c>
      <c r="B281">
        <v>35</v>
      </c>
      <c r="C281" s="187">
        <v>6.5</v>
      </c>
      <c r="D281">
        <v>0</v>
      </c>
      <c r="E281" s="184"/>
      <c r="F281" s="184"/>
      <c r="G281" s="185"/>
      <c r="H281" s="184"/>
      <c r="I281" s="185"/>
      <c r="J281" s="184"/>
      <c r="K281" s="184"/>
    </row>
    <row r="282" spans="1:11" ht="12.75">
      <c r="A282">
        <v>31</v>
      </c>
      <c r="B282">
        <v>148</v>
      </c>
      <c r="D282">
        <v>0</v>
      </c>
      <c r="E282" s="184"/>
      <c r="F282" s="184"/>
      <c r="G282" s="185"/>
      <c r="H282" s="184"/>
      <c r="I282" s="185"/>
      <c r="J282" s="184"/>
      <c r="K282" s="184"/>
    </row>
    <row r="283" spans="1:11" ht="12.75">
      <c r="A283">
        <v>31</v>
      </c>
      <c r="B283">
        <v>150</v>
      </c>
      <c r="C283" s="187">
        <v>4.599999904632568</v>
      </c>
      <c r="D283">
        <v>0</v>
      </c>
      <c r="E283" s="184"/>
      <c r="F283" s="184"/>
      <c r="G283" s="185"/>
      <c r="H283" s="184"/>
      <c r="I283" s="185"/>
      <c r="J283" s="184"/>
      <c r="K283" s="184"/>
    </row>
    <row r="284" spans="1:11" ht="12.75">
      <c r="A284">
        <v>31</v>
      </c>
      <c r="B284">
        <v>3107</v>
      </c>
      <c r="D284">
        <v>0</v>
      </c>
      <c r="E284" s="184"/>
      <c r="F284" s="184"/>
      <c r="G284" s="185"/>
      <c r="H284" s="184"/>
      <c r="I284" s="185"/>
      <c r="J284" s="184"/>
      <c r="K284" s="184"/>
    </row>
    <row r="285" spans="1:11" ht="12.75">
      <c r="A285">
        <v>32</v>
      </c>
      <c r="B285">
        <v>10</v>
      </c>
      <c r="C285" s="187">
        <v>7.800000190734863</v>
      </c>
      <c r="D285">
        <v>0</v>
      </c>
      <c r="E285" s="184"/>
      <c r="F285" s="184"/>
      <c r="G285" s="185"/>
      <c r="H285" s="184"/>
      <c r="I285" s="185"/>
      <c r="J285" s="184"/>
      <c r="K285" s="184"/>
    </row>
    <row r="286" spans="1:11" ht="12.75">
      <c r="A286">
        <v>32</v>
      </c>
      <c r="B286">
        <v>26</v>
      </c>
      <c r="C286" s="187">
        <v>8.199999809265137</v>
      </c>
      <c r="D286">
        <v>0</v>
      </c>
      <c r="E286" s="184"/>
      <c r="F286" s="184"/>
      <c r="G286" s="185"/>
      <c r="H286" s="184"/>
      <c r="I286" s="185"/>
      <c r="J286" s="184"/>
      <c r="K286" s="184"/>
    </row>
    <row r="287" spans="1:11" ht="12.75">
      <c r="A287">
        <v>32</v>
      </c>
      <c r="B287">
        <v>28</v>
      </c>
      <c r="C287" s="187">
        <v>6.300000190734863</v>
      </c>
      <c r="D287">
        <v>0</v>
      </c>
      <c r="E287" s="184"/>
      <c r="F287" s="184"/>
      <c r="G287" s="185"/>
      <c r="H287" s="184"/>
      <c r="I287" s="185"/>
      <c r="J287" s="184"/>
      <c r="K287" s="184"/>
    </row>
    <row r="288" spans="1:11" ht="12.75">
      <c r="A288">
        <v>32</v>
      </c>
      <c r="B288">
        <v>30</v>
      </c>
      <c r="C288" s="187">
        <v>2.700000047683716</v>
      </c>
      <c r="D288">
        <v>0</v>
      </c>
      <c r="E288" s="184"/>
      <c r="F288" s="184"/>
      <c r="G288" s="185"/>
      <c r="H288" s="184"/>
      <c r="I288" s="185"/>
      <c r="J288" s="184"/>
      <c r="K288" s="184"/>
    </row>
    <row r="289" spans="1:11" ht="12.75">
      <c r="A289">
        <v>32</v>
      </c>
      <c r="B289">
        <v>34</v>
      </c>
      <c r="C289" s="187">
        <v>4.699999809265137</v>
      </c>
      <c r="D289">
        <v>0</v>
      </c>
      <c r="E289" s="184"/>
      <c r="F289" s="184"/>
      <c r="G289" s="185"/>
      <c r="H289" s="184"/>
      <c r="I289" s="185"/>
      <c r="J289" s="184"/>
      <c r="K289" s="184"/>
    </row>
    <row r="290" spans="1:11" ht="12.75">
      <c r="A290">
        <v>32</v>
      </c>
      <c r="B290">
        <v>3106</v>
      </c>
      <c r="D290">
        <v>0</v>
      </c>
      <c r="E290" s="184"/>
      <c r="F290" s="184"/>
      <c r="G290" s="185"/>
      <c r="H290" s="184"/>
      <c r="I290" s="185"/>
      <c r="J290" s="184"/>
      <c r="K290" s="184"/>
    </row>
    <row r="291" spans="1:11" ht="12.75">
      <c r="A291">
        <v>32</v>
      </c>
      <c r="B291">
        <v>3108</v>
      </c>
      <c r="C291" s="187">
        <v>19.299999237060547</v>
      </c>
      <c r="D291">
        <v>0</v>
      </c>
      <c r="E291" s="184"/>
      <c r="F291" s="184"/>
      <c r="G291" s="185"/>
      <c r="H291" s="184"/>
      <c r="I291" s="185"/>
      <c r="J291" s="184"/>
      <c r="K291" s="184"/>
    </row>
    <row r="292" spans="1:11" ht="12.75">
      <c r="A292">
        <v>32</v>
      </c>
      <c r="B292">
        <v>3109</v>
      </c>
      <c r="C292" s="187">
        <v>19.399999618530273</v>
      </c>
      <c r="D292">
        <v>0</v>
      </c>
      <c r="E292" s="184"/>
      <c r="F292" s="184"/>
      <c r="G292" s="185"/>
      <c r="H292" s="184"/>
      <c r="I292" s="185"/>
      <c r="J292" s="184"/>
      <c r="K292" s="184"/>
    </row>
    <row r="293" spans="1:11" ht="12.75">
      <c r="A293">
        <v>32</v>
      </c>
      <c r="B293">
        <v>3113</v>
      </c>
      <c r="D293">
        <v>0</v>
      </c>
      <c r="E293" s="184"/>
      <c r="F293" s="184"/>
      <c r="G293" s="185"/>
      <c r="H293" s="184"/>
      <c r="I293" s="185"/>
      <c r="J293" s="184"/>
      <c r="K293" s="184"/>
    </row>
    <row r="294" spans="1:11" ht="12.75">
      <c r="A294">
        <v>32</v>
      </c>
      <c r="B294">
        <v>3120</v>
      </c>
      <c r="C294" s="187">
        <v>24.5</v>
      </c>
      <c r="D294">
        <v>0</v>
      </c>
      <c r="E294" s="184"/>
      <c r="F294" s="184"/>
      <c r="G294" s="185"/>
      <c r="H294" s="184"/>
      <c r="I294" s="185"/>
      <c r="J294" s="184"/>
      <c r="K294" s="184"/>
    </row>
    <row r="295" spans="1:11" ht="12.75">
      <c r="A295">
        <v>32</v>
      </c>
      <c r="B295">
        <v>3124</v>
      </c>
      <c r="D295">
        <v>0</v>
      </c>
      <c r="E295" s="184"/>
      <c r="F295" s="184"/>
      <c r="G295" s="185"/>
      <c r="H295" s="184"/>
      <c r="I295" s="185"/>
      <c r="J295" s="184"/>
      <c r="K295" s="184"/>
    </row>
    <row r="296" spans="1:11" ht="12.75">
      <c r="A296">
        <v>33</v>
      </c>
      <c r="B296">
        <v>15</v>
      </c>
      <c r="C296" s="187">
        <v>5.800000190734863</v>
      </c>
      <c r="D296">
        <v>0</v>
      </c>
      <c r="E296" s="184"/>
      <c r="F296" s="184"/>
      <c r="G296" s="185"/>
      <c r="H296" s="184"/>
      <c r="I296" s="185"/>
      <c r="J296" s="184"/>
      <c r="K296" s="184"/>
    </row>
    <row r="297" spans="1:11" ht="12.75">
      <c r="A297">
        <v>33</v>
      </c>
      <c r="B297">
        <v>29</v>
      </c>
      <c r="C297" s="187">
        <v>4.5</v>
      </c>
      <c r="D297">
        <v>0</v>
      </c>
      <c r="E297" s="184"/>
      <c r="F297" s="184"/>
      <c r="G297" s="185"/>
      <c r="H297" s="184"/>
      <c r="I297" s="185"/>
      <c r="J297" s="184"/>
      <c r="K297" s="184"/>
    </row>
    <row r="298" spans="1:11" ht="12.75">
      <c r="A298">
        <v>33</v>
      </c>
      <c r="B298">
        <v>31</v>
      </c>
      <c r="C298" s="187">
        <v>3</v>
      </c>
      <c r="D298">
        <v>0</v>
      </c>
      <c r="E298" s="184"/>
      <c r="F298" s="184"/>
      <c r="G298" s="185"/>
      <c r="H298" s="184"/>
      <c r="I298" s="185"/>
      <c r="J298" s="184"/>
      <c r="K298" s="184"/>
    </row>
    <row r="299" spans="1:11" ht="12.75">
      <c r="A299">
        <v>33</v>
      </c>
      <c r="B299">
        <v>35</v>
      </c>
      <c r="C299" s="187">
        <v>4.900000095367432</v>
      </c>
      <c r="D299">
        <v>0</v>
      </c>
      <c r="E299" s="184"/>
      <c r="F299" s="184"/>
      <c r="G299" s="185"/>
      <c r="H299" s="184"/>
      <c r="I299" s="185"/>
      <c r="J299" s="184"/>
      <c r="K299" s="184"/>
    </row>
    <row r="300" spans="1:11" ht="12.75">
      <c r="A300">
        <v>33</v>
      </c>
      <c r="B300">
        <v>37</v>
      </c>
      <c r="C300" s="187">
        <v>4.5</v>
      </c>
      <c r="D300">
        <v>0</v>
      </c>
      <c r="E300" s="184"/>
      <c r="F300" s="184"/>
      <c r="G300" s="185"/>
      <c r="H300" s="184"/>
      <c r="I300" s="185"/>
      <c r="J300" s="184"/>
      <c r="K300" s="184"/>
    </row>
    <row r="301" spans="1:11" ht="12.75">
      <c r="A301">
        <v>33</v>
      </c>
      <c r="B301">
        <v>150</v>
      </c>
      <c r="C301" s="187">
        <v>3.200000047683716</v>
      </c>
      <c r="D301">
        <v>0</v>
      </c>
      <c r="E301" s="184"/>
      <c r="F301" s="184"/>
      <c r="G301" s="185"/>
      <c r="H301" s="184"/>
      <c r="I301" s="185"/>
      <c r="J301" s="184"/>
      <c r="K301" s="184"/>
    </row>
    <row r="302" spans="1:11" ht="12.75">
      <c r="A302">
        <v>33</v>
      </c>
      <c r="B302">
        <v>3107</v>
      </c>
      <c r="D302">
        <v>0</v>
      </c>
      <c r="E302" s="184"/>
      <c r="F302" s="184"/>
      <c r="G302" s="185"/>
      <c r="H302" s="184"/>
      <c r="I302" s="185"/>
      <c r="J302" s="184"/>
      <c r="K302" s="184"/>
    </row>
    <row r="303" spans="1:11" ht="12.75">
      <c r="A303">
        <v>34</v>
      </c>
      <c r="B303">
        <v>8</v>
      </c>
      <c r="C303" s="187">
        <v>15.600000381469727</v>
      </c>
      <c r="D303">
        <v>0</v>
      </c>
      <c r="E303" s="184"/>
      <c r="F303" s="184"/>
      <c r="G303" s="185"/>
      <c r="H303" s="184"/>
      <c r="I303" s="185"/>
      <c r="J303" s="184"/>
      <c r="K303" s="184"/>
    </row>
    <row r="304" spans="1:11" ht="12.75">
      <c r="A304">
        <v>34</v>
      </c>
      <c r="B304">
        <v>10</v>
      </c>
      <c r="C304" s="187">
        <v>11.5</v>
      </c>
      <c r="D304">
        <v>0</v>
      </c>
      <c r="E304" s="184"/>
      <c r="F304" s="184"/>
      <c r="G304" s="185"/>
      <c r="H304" s="184"/>
      <c r="I304" s="185"/>
      <c r="J304" s="184"/>
      <c r="K304" s="184"/>
    </row>
    <row r="305" spans="1:11" ht="12.75">
      <c r="A305">
        <v>34</v>
      </c>
      <c r="B305">
        <v>30</v>
      </c>
      <c r="C305" s="187">
        <v>6.800000190734863</v>
      </c>
      <c r="D305">
        <v>0</v>
      </c>
      <c r="E305" s="184"/>
      <c r="F305" s="184"/>
      <c r="G305" s="185"/>
      <c r="H305" s="184"/>
      <c r="I305" s="185"/>
      <c r="J305" s="184"/>
      <c r="K305" s="184"/>
    </row>
    <row r="306" spans="1:11" ht="12.75">
      <c r="A306">
        <v>34</v>
      </c>
      <c r="B306">
        <v>32</v>
      </c>
      <c r="C306" s="187">
        <v>4.699999809265137</v>
      </c>
      <c r="D306">
        <v>0</v>
      </c>
      <c r="E306" s="184"/>
      <c r="F306" s="184"/>
      <c r="G306" s="185"/>
      <c r="H306" s="184"/>
      <c r="I306" s="185"/>
      <c r="J306" s="184"/>
      <c r="K306" s="184"/>
    </row>
    <row r="307" spans="1:11" ht="12.75">
      <c r="A307">
        <v>34</v>
      </c>
      <c r="B307">
        <v>36</v>
      </c>
      <c r="C307" s="187">
        <v>4.699999809265137</v>
      </c>
      <c r="D307">
        <v>0</v>
      </c>
      <c r="E307" s="184"/>
      <c r="F307" s="184"/>
      <c r="G307" s="185"/>
      <c r="H307" s="184"/>
      <c r="I307" s="185"/>
      <c r="J307" s="184"/>
      <c r="K307" s="184"/>
    </row>
    <row r="308" spans="1:11" ht="12.75">
      <c r="A308">
        <v>34</v>
      </c>
      <c r="B308">
        <v>38</v>
      </c>
      <c r="C308" s="187">
        <v>6.099999904632568</v>
      </c>
      <c r="D308">
        <v>0</v>
      </c>
      <c r="E308" s="184"/>
      <c r="F308" s="184"/>
      <c r="G308" s="185"/>
      <c r="H308" s="184"/>
      <c r="I308" s="185"/>
      <c r="J308" s="184"/>
      <c r="K308" s="184"/>
    </row>
    <row r="309" spans="1:11" ht="12.75">
      <c r="A309">
        <v>34</v>
      </c>
      <c r="B309">
        <v>40</v>
      </c>
      <c r="C309" s="187">
        <v>8.899999618530273</v>
      </c>
      <c r="D309">
        <v>0</v>
      </c>
      <c r="E309" s="184"/>
      <c r="F309" s="184"/>
      <c r="G309" s="185"/>
      <c r="H309" s="184"/>
      <c r="I309" s="185"/>
      <c r="J309" s="184"/>
      <c r="K309" s="184"/>
    </row>
    <row r="310" spans="1:11" ht="12.75">
      <c r="A310">
        <v>34</v>
      </c>
      <c r="B310">
        <v>3106</v>
      </c>
      <c r="D310">
        <v>0</v>
      </c>
      <c r="E310" s="184"/>
      <c r="F310" s="184"/>
      <c r="G310" s="185"/>
      <c r="H310" s="184"/>
      <c r="I310" s="185"/>
      <c r="J310" s="184"/>
      <c r="K310" s="184"/>
    </row>
    <row r="311" spans="1:11" ht="12.75">
      <c r="A311">
        <v>34</v>
      </c>
      <c r="B311">
        <v>3108</v>
      </c>
      <c r="C311" s="187">
        <v>20</v>
      </c>
      <c r="D311">
        <v>0</v>
      </c>
      <c r="E311" s="184"/>
      <c r="F311" s="184"/>
      <c r="G311" s="185"/>
      <c r="H311" s="184"/>
      <c r="I311" s="185"/>
      <c r="J311" s="184"/>
      <c r="K311" s="184"/>
    </row>
    <row r="312" spans="1:11" ht="12.75">
      <c r="A312">
        <v>34</v>
      </c>
      <c r="B312">
        <v>3109</v>
      </c>
      <c r="C312" s="187">
        <v>19.5</v>
      </c>
      <c r="D312">
        <v>0</v>
      </c>
      <c r="E312" s="184"/>
      <c r="F312" s="184"/>
      <c r="G312" s="185"/>
      <c r="H312" s="184"/>
      <c r="I312" s="185"/>
      <c r="J312" s="184"/>
      <c r="K312" s="184"/>
    </row>
    <row r="313" spans="1:11" ht="12.75">
      <c r="A313">
        <v>34</v>
      </c>
      <c r="B313">
        <v>3113</v>
      </c>
      <c r="D313">
        <v>0</v>
      </c>
      <c r="E313" s="184"/>
      <c r="F313" s="184"/>
      <c r="G313" s="185"/>
      <c r="H313" s="184"/>
      <c r="I313" s="185"/>
      <c r="J313" s="184"/>
      <c r="K313" s="184"/>
    </row>
    <row r="314" spans="1:11" ht="12.75">
      <c r="A314">
        <v>34</v>
      </c>
      <c r="B314">
        <v>3118</v>
      </c>
      <c r="C314" s="187">
        <v>9.600000381469727</v>
      </c>
      <c r="D314">
        <v>0</v>
      </c>
      <c r="E314" s="184"/>
      <c r="F314" s="184"/>
      <c r="G314" s="185"/>
      <c r="H314" s="184"/>
      <c r="I314" s="185"/>
      <c r="J314" s="184"/>
      <c r="K314" s="184"/>
    </row>
    <row r="315" spans="1:11" ht="12.75">
      <c r="A315">
        <v>34</v>
      </c>
      <c r="B315">
        <v>3120</v>
      </c>
      <c r="C315" s="187">
        <v>21.700000762939453</v>
      </c>
      <c r="D315">
        <v>0</v>
      </c>
      <c r="E315" s="184"/>
      <c r="F315" s="184"/>
      <c r="G315" s="185"/>
      <c r="H315" s="184"/>
      <c r="I315" s="185"/>
      <c r="J315" s="184"/>
      <c r="K315" s="184"/>
    </row>
    <row r="316" spans="1:11" ht="12.75">
      <c r="A316">
        <v>34</v>
      </c>
      <c r="B316">
        <v>3124</v>
      </c>
      <c r="D316">
        <v>0</v>
      </c>
      <c r="E316" s="184"/>
      <c r="F316" s="184"/>
      <c r="G316" s="185"/>
      <c r="H316" s="184"/>
      <c r="I316" s="185"/>
      <c r="J316" s="184"/>
      <c r="K316" s="184"/>
    </row>
    <row r="317" spans="1:11" ht="12.75">
      <c r="A317">
        <v>35</v>
      </c>
      <c r="B317">
        <v>1</v>
      </c>
      <c r="C317" s="187">
        <v>14.399999618530273</v>
      </c>
      <c r="D317">
        <v>0</v>
      </c>
      <c r="E317" s="184"/>
      <c r="F317" s="184"/>
      <c r="G317" s="185"/>
      <c r="H317" s="184"/>
      <c r="I317" s="185"/>
      <c r="J317" s="184"/>
      <c r="K317" s="184"/>
    </row>
    <row r="318" spans="1:11" ht="12.75">
      <c r="A318">
        <v>35</v>
      </c>
      <c r="B318">
        <v>2</v>
      </c>
      <c r="C318" s="187">
        <v>14.600000381469727</v>
      </c>
      <c r="D318">
        <v>0</v>
      </c>
      <c r="E318" s="184"/>
      <c r="F318" s="184"/>
      <c r="G318" s="185"/>
      <c r="H318" s="184"/>
      <c r="I318" s="185"/>
      <c r="J318" s="184"/>
      <c r="K318" s="184"/>
    </row>
    <row r="319" spans="1:11" ht="12.75">
      <c r="A319">
        <v>35</v>
      </c>
      <c r="B319">
        <v>3</v>
      </c>
      <c r="C319" s="187">
        <v>13.899999618530273</v>
      </c>
      <c r="D319">
        <v>0</v>
      </c>
      <c r="E319" s="184"/>
      <c r="F319" s="184"/>
      <c r="G319" s="185"/>
      <c r="H319" s="184"/>
      <c r="I319" s="185"/>
      <c r="J319" s="184"/>
      <c r="K319" s="184"/>
    </row>
    <row r="320" spans="1:11" ht="12.75">
      <c r="A320">
        <v>35</v>
      </c>
      <c r="B320">
        <v>31</v>
      </c>
      <c r="C320" s="187">
        <v>6.5</v>
      </c>
      <c r="D320">
        <v>0</v>
      </c>
      <c r="E320" s="184"/>
      <c r="F320" s="184"/>
      <c r="G320" s="185"/>
      <c r="H320" s="184"/>
      <c r="I320" s="185"/>
      <c r="J320" s="184"/>
      <c r="K320" s="184"/>
    </row>
    <row r="321" spans="1:11" ht="12.75">
      <c r="A321">
        <v>35</v>
      </c>
      <c r="B321">
        <v>33</v>
      </c>
      <c r="C321" s="187">
        <v>4.900000095367432</v>
      </c>
      <c r="D321">
        <v>0</v>
      </c>
      <c r="E321" s="184"/>
      <c r="F321" s="184"/>
      <c r="G321" s="185"/>
      <c r="H321" s="184"/>
      <c r="I321" s="185"/>
      <c r="J321" s="184"/>
      <c r="K321" s="184"/>
    </row>
    <row r="322" spans="1:11" ht="12.75">
      <c r="A322">
        <v>35</v>
      </c>
      <c r="B322">
        <v>37</v>
      </c>
      <c r="C322" s="187">
        <v>3.9000000953674316</v>
      </c>
      <c r="D322">
        <v>0</v>
      </c>
      <c r="E322" s="184"/>
      <c r="F322" s="184"/>
      <c r="G322" s="185"/>
      <c r="H322" s="184"/>
      <c r="I322" s="185"/>
      <c r="J322" s="184"/>
      <c r="K322" s="184"/>
    </row>
    <row r="323" spans="1:11" ht="12.75">
      <c r="A323">
        <v>35</v>
      </c>
      <c r="B323">
        <v>39</v>
      </c>
      <c r="C323" s="187">
        <v>7</v>
      </c>
      <c r="D323">
        <v>0</v>
      </c>
      <c r="E323" s="184"/>
      <c r="F323" s="184"/>
      <c r="G323" s="185"/>
      <c r="H323" s="184"/>
      <c r="I323" s="185"/>
      <c r="J323" s="184"/>
      <c r="K323" s="184"/>
    </row>
    <row r="324" spans="1:11" ht="12.75">
      <c r="A324">
        <v>35</v>
      </c>
      <c r="B324">
        <v>47</v>
      </c>
      <c r="C324" s="187">
        <v>9.800000190734863</v>
      </c>
      <c r="D324">
        <v>0</v>
      </c>
      <c r="E324" s="184"/>
      <c r="F324" s="184"/>
      <c r="G324" s="185"/>
      <c r="H324" s="184"/>
      <c r="I324" s="185"/>
      <c r="J324" s="184"/>
      <c r="K324" s="184"/>
    </row>
    <row r="325" spans="1:11" ht="12.75">
      <c r="A325">
        <v>35</v>
      </c>
      <c r="B325">
        <v>105</v>
      </c>
      <c r="C325" s="187">
        <v>39</v>
      </c>
      <c r="D325">
        <v>0</v>
      </c>
      <c r="E325" s="184"/>
      <c r="F325" s="184"/>
      <c r="G325" s="185"/>
      <c r="H325" s="184"/>
      <c r="I325" s="185"/>
      <c r="J325" s="184"/>
      <c r="K325" s="184"/>
    </row>
    <row r="326" spans="1:11" ht="12.75">
      <c r="A326">
        <v>35</v>
      </c>
      <c r="B326">
        <v>148</v>
      </c>
      <c r="D326">
        <v>0</v>
      </c>
      <c r="E326" s="184"/>
      <c r="F326" s="184"/>
      <c r="G326" s="185"/>
      <c r="H326" s="184"/>
      <c r="I326" s="185"/>
      <c r="J326" s="184"/>
      <c r="K326" s="184"/>
    </row>
    <row r="327" spans="1:11" ht="12.75">
      <c r="A327">
        <v>35</v>
      </c>
      <c r="B327">
        <v>2048</v>
      </c>
      <c r="D327">
        <v>0</v>
      </c>
      <c r="E327" s="184"/>
      <c r="F327" s="184"/>
      <c r="G327" s="185"/>
      <c r="H327" s="184"/>
      <c r="I327" s="185"/>
      <c r="J327" s="184"/>
      <c r="K327" s="184"/>
    </row>
    <row r="328" spans="1:11" ht="12.75">
      <c r="A328">
        <v>35</v>
      </c>
      <c r="B328">
        <v>2051</v>
      </c>
      <c r="D328">
        <v>0</v>
      </c>
      <c r="E328" s="184"/>
      <c r="F328" s="184"/>
      <c r="G328" s="185"/>
      <c r="H328" s="184"/>
      <c r="I328" s="185"/>
      <c r="J328" s="184"/>
      <c r="K328" s="184"/>
    </row>
    <row r="329" spans="1:11" ht="12.75">
      <c r="A329">
        <v>35</v>
      </c>
      <c r="B329">
        <v>2074</v>
      </c>
      <c r="D329">
        <v>0</v>
      </c>
      <c r="E329" s="184"/>
      <c r="F329" s="184"/>
      <c r="G329" s="185"/>
      <c r="H329" s="184"/>
      <c r="I329" s="185"/>
      <c r="J329" s="184"/>
      <c r="K329" s="184"/>
    </row>
    <row r="330" spans="1:11" ht="12.75">
      <c r="A330">
        <v>35</v>
      </c>
      <c r="B330">
        <v>2077</v>
      </c>
      <c r="D330">
        <v>0</v>
      </c>
      <c r="E330" s="184"/>
      <c r="F330" s="184"/>
      <c r="G330" s="185"/>
      <c r="H330" s="184"/>
      <c r="I330" s="185"/>
      <c r="J330" s="184"/>
      <c r="K330" s="184"/>
    </row>
    <row r="331" spans="1:11" ht="12.75">
      <c r="A331">
        <v>35</v>
      </c>
      <c r="B331">
        <v>2200</v>
      </c>
      <c r="D331">
        <v>0</v>
      </c>
      <c r="E331" s="184"/>
      <c r="F331" s="184"/>
      <c r="G331" s="185"/>
      <c r="H331" s="184"/>
      <c r="I331" s="185"/>
      <c r="J331" s="184"/>
      <c r="K331" s="184"/>
    </row>
    <row r="332" spans="1:11" ht="12.75">
      <c r="A332">
        <v>35</v>
      </c>
      <c r="B332">
        <v>2201</v>
      </c>
      <c r="D332">
        <v>0</v>
      </c>
      <c r="E332" s="184"/>
      <c r="F332" s="184"/>
      <c r="G332" s="185"/>
      <c r="H332" s="184"/>
      <c r="I332" s="185"/>
      <c r="J332" s="184"/>
      <c r="K332" s="184"/>
    </row>
    <row r="333" spans="1:11" ht="12.75">
      <c r="A333">
        <v>35</v>
      </c>
      <c r="B333">
        <v>2202</v>
      </c>
      <c r="D333">
        <v>0</v>
      </c>
      <c r="E333" s="184"/>
      <c r="F333" s="184"/>
      <c r="G333" s="185"/>
      <c r="H333" s="184"/>
      <c r="I333" s="185"/>
      <c r="J333" s="184"/>
      <c r="K333" s="184"/>
    </row>
    <row r="334" spans="1:11" ht="12.75">
      <c r="A334">
        <v>35</v>
      </c>
      <c r="B334">
        <v>3102</v>
      </c>
      <c r="C334" s="187">
        <v>24.899999618530273</v>
      </c>
      <c r="D334">
        <v>0</v>
      </c>
      <c r="E334" s="184"/>
      <c r="F334" s="184"/>
      <c r="G334" s="185"/>
      <c r="H334" s="184"/>
      <c r="I334" s="185"/>
      <c r="J334" s="184"/>
      <c r="K334" s="184"/>
    </row>
    <row r="335" spans="1:11" ht="12.75">
      <c r="A335">
        <v>35</v>
      </c>
      <c r="B335">
        <v>3104</v>
      </c>
      <c r="C335" s="187">
        <v>42.20000076293945</v>
      </c>
      <c r="D335">
        <v>0</v>
      </c>
      <c r="E335" s="184"/>
      <c r="F335" s="184"/>
      <c r="G335" s="185"/>
      <c r="H335" s="184"/>
      <c r="I335" s="185"/>
      <c r="J335" s="184"/>
      <c r="K335" s="184"/>
    </row>
    <row r="336" spans="1:11" ht="12.75">
      <c r="A336">
        <v>35</v>
      </c>
      <c r="B336">
        <v>3107</v>
      </c>
      <c r="D336">
        <v>0</v>
      </c>
      <c r="E336" s="184"/>
      <c r="F336" s="184"/>
      <c r="G336" s="185"/>
      <c r="H336" s="184"/>
      <c r="I336" s="185"/>
      <c r="J336" s="184"/>
      <c r="K336" s="184"/>
    </row>
    <row r="337" spans="1:11" ht="12.75">
      <c r="A337">
        <v>36</v>
      </c>
      <c r="B337">
        <v>34</v>
      </c>
      <c r="C337" s="187">
        <v>4.699999809265137</v>
      </c>
      <c r="D337">
        <v>0</v>
      </c>
      <c r="E337" s="184"/>
      <c r="F337" s="184"/>
      <c r="G337" s="185"/>
      <c r="H337" s="184"/>
      <c r="I337" s="185"/>
      <c r="J337" s="184"/>
      <c r="K337" s="184"/>
    </row>
    <row r="338" spans="1:11" ht="12.75">
      <c r="A338">
        <v>36</v>
      </c>
      <c r="B338">
        <v>38</v>
      </c>
      <c r="C338" s="187">
        <v>4</v>
      </c>
      <c r="D338">
        <v>0</v>
      </c>
      <c r="E338" s="184"/>
      <c r="F338" s="184"/>
      <c r="G338" s="185"/>
      <c r="H338" s="184"/>
      <c r="I338" s="185"/>
      <c r="J338" s="184"/>
      <c r="K338" s="184"/>
    </row>
    <row r="339" spans="1:11" ht="12.75">
      <c r="A339">
        <v>36</v>
      </c>
      <c r="B339">
        <v>40</v>
      </c>
      <c r="C339" s="187">
        <v>5.699999809265137</v>
      </c>
      <c r="D339">
        <v>0</v>
      </c>
      <c r="E339" s="184"/>
      <c r="F339" s="184"/>
      <c r="G339" s="185"/>
      <c r="H339" s="184"/>
      <c r="I339" s="185"/>
      <c r="J339" s="184"/>
      <c r="K339" s="184"/>
    </row>
    <row r="340" spans="1:11" ht="12.75">
      <c r="A340">
        <v>36</v>
      </c>
      <c r="B340">
        <v>42</v>
      </c>
      <c r="C340" s="187">
        <v>5.599999904632568</v>
      </c>
      <c r="D340">
        <v>0</v>
      </c>
      <c r="E340" s="184"/>
      <c r="F340" s="184"/>
      <c r="G340" s="185"/>
      <c r="H340" s="184"/>
      <c r="I340" s="185"/>
      <c r="J340" s="184"/>
      <c r="K340" s="184"/>
    </row>
    <row r="341" spans="1:11" ht="12.75">
      <c r="A341">
        <v>36</v>
      </c>
      <c r="B341">
        <v>44</v>
      </c>
      <c r="C341" s="187">
        <v>10.800000190734863</v>
      </c>
      <c r="D341">
        <v>0</v>
      </c>
      <c r="E341" s="184"/>
      <c r="F341" s="184"/>
      <c r="G341" s="185"/>
      <c r="H341" s="184"/>
      <c r="I341" s="185"/>
      <c r="J341" s="184"/>
      <c r="K341" s="184"/>
    </row>
    <row r="342" spans="1:11" ht="12.75">
      <c r="A342">
        <v>36</v>
      </c>
      <c r="B342">
        <v>3106</v>
      </c>
      <c r="D342">
        <v>0</v>
      </c>
      <c r="E342" s="184"/>
      <c r="F342" s="184"/>
      <c r="G342" s="185"/>
      <c r="H342" s="184"/>
      <c r="I342" s="185"/>
      <c r="J342" s="184"/>
      <c r="K342" s="184"/>
    </row>
    <row r="343" spans="1:11" ht="12.75">
      <c r="A343">
        <v>36</v>
      </c>
      <c r="B343">
        <v>3108</v>
      </c>
      <c r="C343" s="187">
        <v>23.299999237060547</v>
      </c>
      <c r="D343">
        <v>0</v>
      </c>
      <c r="E343" s="184"/>
      <c r="F343" s="184"/>
      <c r="G343" s="185"/>
      <c r="H343" s="184"/>
      <c r="I343" s="185"/>
      <c r="J343" s="184"/>
      <c r="K343" s="184"/>
    </row>
    <row r="344" spans="1:11" ht="12.75">
      <c r="A344">
        <v>36</v>
      </c>
      <c r="B344">
        <v>3109</v>
      </c>
      <c r="C344" s="187">
        <v>22.100000381469727</v>
      </c>
      <c r="D344">
        <v>0</v>
      </c>
      <c r="E344" s="184"/>
      <c r="F344" s="184"/>
      <c r="G344" s="185"/>
      <c r="H344" s="184"/>
      <c r="I344" s="185"/>
      <c r="J344" s="184"/>
      <c r="K344" s="184"/>
    </row>
    <row r="345" spans="1:11" ht="12.75">
      <c r="A345">
        <v>36</v>
      </c>
      <c r="B345">
        <v>3113</v>
      </c>
      <c r="D345">
        <v>0</v>
      </c>
      <c r="E345" s="184"/>
      <c r="F345" s="184"/>
      <c r="G345" s="185"/>
      <c r="H345" s="184"/>
      <c r="I345" s="185"/>
      <c r="J345" s="184"/>
      <c r="K345" s="184"/>
    </row>
    <row r="346" spans="1:11" ht="12.75">
      <c r="A346">
        <v>36</v>
      </c>
      <c r="B346">
        <v>3118</v>
      </c>
      <c r="C346" s="187">
        <v>6.5</v>
      </c>
      <c r="D346">
        <v>0</v>
      </c>
      <c r="E346" s="184"/>
      <c r="F346" s="184"/>
      <c r="G346" s="185"/>
      <c r="H346" s="184"/>
      <c r="I346" s="185"/>
      <c r="J346" s="184"/>
      <c r="K346" s="184"/>
    </row>
    <row r="347" spans="1:11" ht="12.75">
      <c r="A347">
        <v>36</v>
      </c>
      <c r="B347">
        <v>3120</v>
      </c>
      <c r="C347" s="187">
        <v>21.100000381469727</v>
      </c>
      <c r="D347">
        <v>0</v>
      </c>
      <c r="E347" s="184"/>
      <c r="F347" s="184"/>
      <c r="G347" s="185"/>
      <c r="H347" s="184"/>
      <c r="I347" s="185"/>
      <c r="J347" s="184"/>
      <c r="K347" s="184"/>
    </row>
    <row r="348" spans="1:11" ht="12.75">
      <c r="A348">
        <v>36</v>
      </c>
      <c r="B348">
        <v>3124</v>
      </c>
      <c r="D348">
        <v>0</v>
      </c>
      <c r="E348" s="184"/>
      <c r="F348" s="184"/>
      <c r="G348" s="185"/>
      <c r="H348" s="184"/>
      <c r="I348" s="185"/>
      <c r="J348" s="184"/>
      <c r="K348" s="184"/>
    </row>
    <row r="349" spans="1:11" ht="12.75">
      <c r="A349">
        <v>36</v>
      </c>
      <c r="B349">
        <v>3128</v>
      </c>
      <c r="C349" s="187">
        <v>20.899999618530273</v>
      </c>
      <c r="D349">
        <v>0</v>
      </c>
      <c r="E349" s="184"/>
      <c r="F349" s="184"/>
      <c r="G349" s="185"/>
      <c r="H349" s="184"/>
      <c r="I349" s="185"/>
      <c r="J349" s="184"/>
      <c r="K349" s="184"/>
    </row>
    <row r="350" spans="1:11" ht="12.75">
      <c r="A350">
        <v>36</v>
      </c>
      <c r="B350">
        <v>3138</v>
      </c>
      <c r="D350">
        <v>0</v>
      </c>
      <c r="E350" s="184"/>
      <c r="F350" s="184"/>
      <c r="G350" s="185"/>
      <c r="H350" s="184"/>
      <c r="I350" s="185"/>
      <c r="J350" s="184"/>
      <c r="K350" s="184"/>
    </row>
    <row r="351" spans="1:11" ht="12.75">
      <c r="A351">
        <v>37</v>
      </c>
      <c r="B351">
        <v>2</v>
      </c>
      <c r="C351" s="187">
        <v>16.600000381469727</v>
      </c>
      <c r="D351">
        <v>0</v>
      </c>
      <c r="E351" s="184"/>
      <c r="F351" s="184"/>
      <c r="G351" s="185"/>
      <c r="H351" s="184"/>
      <c r="I351" s="185"/>
      <c r="J351" s="184"/>
      <c r="K351" s="184"/>
    </row>
    <row r="352" spans="1:11" ht="12.75">
      <c r="A352">
        <v>37</v>
      </c>
      <c r="B352">
        <v>3</v>
      </c>
      <c r="C352" s="187">
        <v>15.300000190734863</v>
      </c>
      <c r="D352">
        <v>0</v>
      </c>
      <c r="E352" s="184"/>
      <c r="F352" s="184"/>
      <c r="G352" s="185"/>
      <c r="H352" s="184"/>
      <c r="I352" s="185"/>
      <c r="J352" s="184"/>
      <c r="K352" s="184"/>
    </row>
    <row r="353" spans="1:11" ht="12.75">
      <c r="A353">
        <v>37</v>
      </c>
      <c r="B353">
        <v>27</v>
      </c>
      <c r="C353" s="187">
        <v>4.900000095367432</v>
      </c>
      <c r="D353">
        <v>0</v>
      </c>
      <c r="E353" s="184"/>
      <c r="F353" s="184"/>
      <c r="G353" s="185"/>
      <c r="H353" s="184"/>
      <c r="I353" s="185"/>
      <c r="J353" s="184"/>
      <c r="K353" s="184"/>
    </row>
    <row r="354" spans="1:11" ht="12.75">
      <c r="A354">
        <v>37</v>
      </c>
      <c r="B354">
        <v>33</v>
      </c>
      <c r="C354" s="187">
        <v>4.5</v>
      </c>
      <c r="D354">
        <v>0</v>
      </c>
      <c r="E354" s="184"/>
      <c r="F354" s="184"/>
      <c r="G354" s="185"/>
      <c r="H354" s="184"/>
      <c r="I354" s="185"/>
      <c r="J354" s="184"/>
      <c r="K354" s="184"/>
    </row>
    <row r="355" spans="1:11" ht="12.75">
      <c r="A355">
        <v>37</v>
      </c>
      <c r="B355">
        <v>35</v>
      </c>
      <c r="C355" s="187">
        <v>3.9000000953674316</v>
      </c>
      <c r="D355">
        <v>0</v>
      </c>
      <c r="E355" s="184"/>
      <c r="F355" s="184"/>
      <c r="G355" s="185"/>
      <c r="H355" s="184"/>
      <c r="I355" s="185"/>
      <c r="J355" s="184"/>
      <c r="K355" s="184"/>
    </row>
    <row r="356" spans="1:11" ht="12.75">
      <c r="A356">
        <v>37</v>
      </c>
      <c r="B356">
        <v>39</v>
      </c>
      <c r="C356" s="187">
        <v>4.199999809265137</v>
      </c>
      <c r="D356">
        <v>0</v>
      </c>
      <c r="E356" s="184"/>
      <c r="F356" s="184"/>
      <c r="G356" s="185"/>
      <c r="H356" s="184"/>
      <c r="I356" s="185"/>
      <c r="J356" s="184"/>
      <c r="K356" s="184"/>
    </row>
    <row r="357" spans="1:11" ht="12.75">
      <c r="A357">
        <v>38</v>
      </c>
      <c r="B357">
        <v>34</v>
      </c>
      <c r="C357" s="187">
        <v>6.099999904632568</v>
      </c>
      <c r="D357">
        <v>0</v>
      </c>
      <c r="E357" s="184"/>
      <c r="F357" s="184"/>
      <c r="G357" s="185"/>
      <c r="H357" s="184"/>
      <c r="I357" s="185"/>
      <c r="J357" s="184"/>
      <c r="K357" s="184"/>
    </row>
    <row r="358" spans="1:11" ht="12.75">
      <c r="A358">
        <v>38</v>
      </c>
      <c r="B358">
        <v>36</v>
      </c>
      <c r="C358" s="187">
        <v>4</v>
      </c>
      <c r="D358">
        <v>0</v>
      </c>
      <c r="E358" s="184"/>
      <c r="F358" s="184"/>
      <c r="G358" s="185"/>
      <c r="H358" s="184"/>
      <c r="I358" s="185"/>
      <c r="J358" s="184"/>
      <c r="K358" s="184"/>
    </row>
    <row r="359" spans="1:11" ht="12.75">
      <c r="A359">
        <v>38</v>
      </c>
      <c r="B359">
        <v>40</v>
      </c>
      <c r="C359" s="187">
        <v>3.799999952316284</v>
      </c>
      <c r="D359">
        <v>0</v>
      </c>
      <c r="E359" s="184"/>
      <c r="F359" s="184"/>
      <c r="G359" s="185"/>
      <c r="H359" s="184"/>
      <c r="I359" s="185"/>
      <c r="J359" s="184"/>
      <c r="K359" s="184"/>
    </row>
    <row r="360" spans="1:11" ht="12.75">
      <c r="A360">
        <v>38</v>
      </c>
      <c r="B360">
        <v>42</v>
      </c>
      <c r="C360" s="187">
        <v>6.800000190734863</v>
      </c>
      <c r="D360">
        <v>0</v>
      </c>
      <c r="E360" s="184"/>
      <c r="F360" s="184"/>
      <c r="G360" s="185"/>
      <c r="H360" s="184"/>
      <c r="I360" s="185"/>
      <c r="J360" s="184"/>
      <c r="K360" s="184"/>
    </row>
    <row r="361" spans="1:11" ht="12.75">
      <c r="A361">
        <v>38</v>
      </c>
      <c r="B361">
        <v>156</v>
      </c>
      <c r="C361" s="187">
        <v>5.800000190734863</v>
      </c>
      <c r="D361">
        <v>0</v>
      </c>
      <c r="E361" s="184"/>
      <c r="F361" s="184"/>
      <c r="G361" s="185"/>
      <c r="H361" s="184"/>
      <c r="I361" s="185"/>
      <c r="J361" s="184"/>
      <c r="K361" s="184"/>
    </row>
    <row r="362" spans="1:11" ht="12.75">
      <c r="A362">
        <v>38</v>
      </c>
      <c r="B362">
        <v>3128</v>
      </c>
      <c r="C362" s="187">
        <v>23.600000381469727</v>
      </c>
      <c r="D362">
        <v>0</v>
      </c>
      <c r="E362" s="184"/>
      <c r="F362" s="184"/>
      <c r="G362" s="185"/>
      <c r="H362" s="184"/>
      <c r="I362" s="185"/>
      <c r="J362" s="184"/>
      <c r="K362" s="184"/>
    </row>
    <row r="363" spans="1:11" ht="12.75">
      <c r="A363">
        <v>39</v>
      </c>
      <c r="B363">
        <v>27</v>
      </c>
      <c r="C363" s="187">
        <v>3</v>
      </c>
      <c r="D363">
        <v>0</v>
      </c>
      <c r="E363" s="184"/>
      <c r="F363" s="184"/>
      <c r="G363" s="185"/>
      <c r="H363" s="184"/>
      <c r="I363" s="185"/>
      <c r="J363" s="184"/>
      <c r="K363" s="184"/>
    </row>
    <row r="364" spans="1:11" ht="12.75">
      <c r="A364">
        <v>39</v>
      </c>
      <c r="B364">
        <v>35</v>
      </c>
      <c r="C364" s="187">
        <v>7</v>
      </c>
      <c r="D364">
        <v>0</v>
      </c>
      <c r="E364" s="184"/>
      <c r="F364" s="184"/>
      <c r="G364" s="185"/>
      <c r="H364" s="184"/>
      <c r="I364" s="185"/>
      <c r="J364" s="184"/>
      <c r="K364" s="184"/>
    </row>
    <row r="365" spans="1:11" ht="12.75">
      <c r="A365">
        <v>39</v>
      </c>
      <c r="B365">
        <v>37</v>
      </c>
      <c r="C365" s="187">
        <v>4.199999809265137</v>
      </c>
      <c r="D365">
        <v>0</v>
      </c>
      <c r="E365" s="184"/>
      <c r="F365" s="184"/>
      <c r="G365" s="185"/>
      <c r="H365" s="184"/>
      <c r="I365" s="185"/>
      <c r="J365" s="184"/>
      <c r="K365" s="184"/>
    </row>
    <row r="366" spans="1:11" ht="12.75">
      <c r="A366">
        <v>39</v>
      </c>
      <c r="B366">
        <v>43</v>
      </c>
      <c r="C366" s="187">
        <v>5.400000095367432</v>
      </c>
      <c r="D366">
        <v>0</v>
      </c>
      <c r="E366" s="184"/>
      <c r="F366" s="184"/>
      <c r="G366" s="185"/>
      <c r="H366" s="184"/>
      <c r="I366" s="185"/>
      <c r="J366" s="184"/>
      <c r="K366" s="184"/>
    </row>
    <row r="367" spans="1:11" ht="12.75">
      <c r="A367">
        <v>39</v>
      </c>
      <c r="B367">
        <v>45</v>
      </c>
      <c r="C367" s="187">
        <v>3.9000000953674316</v>
      </c>
      <c r="D367">
        <v>0</v>
      </c>
      <c r="E367" s="184"/>
      <c r="F367" s="184"/>
      <c r="G367" s="185"/>
      <c r="H367" s="184"/>
      <c r="I367" s="185"/>
      <c r="J367" s="184"/>
      <c r="K367" s="184"/>
    </row>
    <row r="368" spans="1:11" ht="12.75">
      <c r="A368">
        <v>39</v>
      </c>
      <c r="B368">
        <v>47</v>
      </c>
      <c r="C368" s="187">
        <v>6.599999904632568</v>
      </c>
      <c r="D368">
        <v>0</v>
      </c>
      <c r="E368" s="184"/>
      <c r="F368" s="184"/>
      <c r="G368" s="185"/>
      <c r="H368" s="184"/>
      <c r="I368" s="185"/>
      <c r="J368" s="184"/>
      <c r="K368" s="184"/>
    </row>
    <row r="369" spans="1:11" ht="12.75">
      <c r="A369">
        <v>39</v>
      </c>
      <c r="B369">
        <v>51</v>
      </c>
      <c r="C369" s="187">
        <v>11.600000381469727</v>
      </c>
      <c r="D369">
        <v>0</v>
      </c>
      <c r="E369" s="184"/>
      <c r="F369" s="184"/>
      <c r="G369" s="185"/>
      <c r="H369" s="184"/>
      <c r="I369" s="185"/>
      <c r="J369" s="184"/>
      <c r="K369" s="184"/>
    </row>
    <row r="370" spans="1:11" ht="12.75">
      <c r="A370">
        <v>40</v>
      </c>
      <c r="B370">
        <v>34</v>
      </c>
      <c r="C370" s="187">
        <v>8.899999618530273</v>
      </c>
      <c r="D370">
        <v>0</v>
      </c>
      <c r="E370" s="184"/>
      <c r="F370" s="184"/>
      <c r="G370" s="185"/>
      <c r="H370" s="184"/>
      <c r="I370" s="185"/>
      <c r="J370" s="184"/>
      <c r="K370" s="184"/>
    </row>
    <row r="371" spans="1:11" ht="12.75">
      <c r="A371">
        <v>40</v>
      </c>
      <c r="B371">
        <v>36</v>
      </c>
      <c r="C371" s="187">
        <v>5.699999809265137</v>
      </c>
      <c r="D371">
        <v>0</v>
      </c>
      <c r="E371" s="184"/>
      <c r="F371" s="184"/>
      <c r="G371" s="185"/>
      <c r="H371" s="184"/>
      <c r="I371" s="185"/>
      <c r="J371" s="184"/>
      <c r="K371" s="184"/>
    </row>
    <row r="372" spans="1:11" ht="12.75">
      <c r="A372">
        <v>40</v>
      </c>
      <c r="B372">
        <v>38</v>
      </c>
      <c r="C372" s="187">
        <v>3.799999952316284</v>
      </c>
      <c r="D372">
        <v>0</v>
      </c>
      <c r="E372" s="184"/>
      <c r="F372" s="184"/>
      <c r="G372" s="185"/>
      <c r="H372" s="184"/>
      <c r="I372" s="185"/>
      <c r="J372" s="184"/>
      <c r="K372" s="184"/>
    </row>
    <row r="373" spans="1:11" ht="12.75">
      <c r="A373">
        <v>40</v>
      </c>
      <c r="B373">
        <v>42</v>
      </c>
      <c r="C373" s="187">
        <v>4.300000190734863</v>
      </c>
      <c r="D373">
        <v>0</v>
      </c>
      <c r="E373" s="184"/>
      <c r="F373" s="184"/>
      <c r="G373" s="185"/>
      <c r="H373" s="184"/>
      <c r="I373" s="185"/>
      <c r="J373" s="184"/>
      <c r="K373" s="184"/>
    </row>
    <row r="374" spans="1:11" ht="12.75">
      <c r="A374">
        <v>40</v>
      </c>
      <c r="B374">
        <v>156</v>
      </c>
      <c r="C374" s="187">
        <v>9</v>
      </c>
      <c r="D374">
        <v>0</v>
      </c>
      <c r="E374" s="184"/>
      <c r="F374" s="184"/>
      <c r="G374" s="185"/>
      <c r="H374" s="184"/>
      <c r="I374" s="185"/>
      <c r="J374" s="184"/>
      <c r="K374" s="184"/>
    </row>
    <row r="375" spans="1:11" ht="12.75">
      <c r="A375">
        <v>40</v>
      </c>
      <c r="B375">
        <v>158</v>
      </c>
      <c r="C375" s="187">
        <v>7.5</v>
      </c>
      <c r="D375">
        <v>0</v>
      </c>
      <c r="E375" s="184"/>
      <c r="F375" s="184"/>
      <c r="G375" s="185"/>
      <c r="H375" s="184"/>
      <c r="I375" s="185"/>
      <c r="J375" s="184"/>
      <c r="K375" s="184"/>
    </row>
    <row r="376" spans="1:11" ht="12.75">
      <c r="A376">
        <v>40</v>
      </c>
      <c r="B376">
        <v>3118</v>
      </c>
      <c r="D376">
        <v>0</v>
      </c>
      <c r="E376" s="184"/>
      <c r="F376" s="184"/>
      <c r="G376" s="185"/>
      <c r="H376" s="184"/>
      <c r="I376" s="185"/>
      <c r="J376" s="184"/>
      <c r="K376" s="184"/>
    </row>
    <row r="377" spans="1:11" ht="12.75">
      <c r="A377">
        <v>42</v>
      </c>
      <c r="B377">
        <v>36</v>
      </c>
      <c r="C377" s="187">
        <v>5.599999904632568</v>
      </c>
      <c r="D377">
        <v>0</v>
      </c>
      <c r="E377" s="184"/>
      <c r="F377" s="184"/>
      <c r="G377" s="185"/>
      <c r="H377" s="184"/>
      <c r="I377" s="185"/>
      <c r="J377" s="184"/>
      <c r="K377" s="184"/>
    </row>
    <row r="378" spans="1:11" ht="12.75">
      <c r="A378">
        <v>42</v>
      </c>
      <c r="B378">
        <v>38</v>
      </c>
      <c r="C378" s="187">
        <v>6.800000190734863</v>
      </c>
      <c r="D378">
        <v>0</v>
      </c>
      <c r="E378" s="184"/>
      <c r="F378" s="184"/>
      <c r="G378" s="185"/>
      <c r="H378" s="184"/>
      <c r="I378" s="185"/>
      <c r="J378" s="184"/>
      <c r="K378" s="184"/>
    </row>
    <row r="379" spans="1:11" ht="12.75">
      <c r="A379">
        <v>42</v>
      </c>
      <c r="B379">
        <v>40</v>
      </c>
      <c r="C379" s="187">
        <v>4.300000190734863</v>
      </c>
      <c r="D379">
        <v>0</v>
      </c>
      <c r="E379" s="184"/>
      <c r="F379" s="184"/>
      <c r="G379" s="185"/>
      <c r="H379" s="184"/>
      <c r="I379" s="185"/>
      <c r="J379" s="184"/>
      <c r="K379" s="184"/>
    </row>
    <row r="380" spans="1:11" ht="12.75">
      <c r="A380">
        <v>42</v>
      </c>
      <c r="B380">
        <v>44</v>
      </c>
      <c r="C380" s="187">
        <v>5.599999904632568</v>
      </c>
      <c r="D380">
        <v>0</v>
      </c>
      <c r="E380" s="184"/>
      <c r="F380" s="184"/>
      <c r="G380" s="185"/>
      <c r="H380" s="184"/>
      <c r="I380" s="185"/>
      <c r="J380" s="184"/>
      <c r="K380" s="184"/>
    </row>
    <row r="381" spans="1:11" ht="12.75">
      <c r="A381">
        <v>42</v>
      </c>
      <c r="B381">
        <v>158</v>
      </c>
      <c r="C381" s="187">
        <v>4</v>
      </c>
      <c r="D381">
        <v>0</v>
      </c>
      <c r="E381" s="184"/>
      <c r="F381" s="184"/>
      <c r="G381" s="185"/>
      <c r="H381" s="184"/>
      <c r="I381" s="185"/>
      <c r="J381" s="184"/>
      <c r="K381" s="184"/>
    </row>
    <row r="382" spans="1:11" ht="12.75">
      <c r="A382">
        <v>42</v>
      </c>
      <c r="B382">
        <v>3118</v>
      </c>
      <c r="C382" s="187">
        <v>7.599999904632568</v>
      </c>
      <c r="D382">
        <v>0</v>
      </c>
      <c r="E382" s="184"/>
      <c r="F382" s="184"/>
      <c r="G382" s="185"/>
      <c r="H382" s="184"/>
      <c r="I382" s="185"/>
      <c r="J382" s="184"/>
      <c r="K382" s="184"/>
    </row>
    <row r="383" spans="1:11" ht="12.75">
      <c r="A383">
        <v>42</v>
      </c>
      <c r="B383">
        <v>3124</v>
      </c>
      <c r="D383">
        <v>0</v>
      </c>
      <c r="E383" s="184"/>
      <c r="F383" s="184"/>
      <c r="G383" s="185"/>
      <c r="H383" s="184"/>
      <c r="I383" s="185"/>
      <c r="J383" s="184"/>
      <c r="K383" s="184"/>
    </row>
    <row r="384" spans="1:11" ht="12.75">
      <c r="A384">
        <v>42</v>
      </c>
      <c r="B384">
        <v>3128</v>
      </c>
      <c r="C384" s="187">
        <v>17</v>
      </c>
      <c r="D384">
        <v>0</v>
      </c>
      <c r="E384" s="184"/>
      <c r="F384" s="184"/>
      <c r="G384" s="185"/>
      <c r="H384" s="184"/>
      <c r="I384" s="185"/>
      <c r="J384" s="184"/>
      <c r="K384" s="184"/>
    </row>
    <row r="385" spans="1:11" ht="12.75">
      <c r="A385">
        <v>42</v>
      </c>
      <c r="B385">
        <v>3136</v>
      </c>
      <c r="D385">
        <v>0</v>
      </c>
      <c r="E385" s="184"/>
      <c r="F385" s="184"/>
      <c r="G385" s="185"/>
      <c r="H385" s="184"/>
      <c r="I385" s="185"/>
      <c r="J385" s="184"/>
      <c r="K385" s="184"/>
    </row>
    <row r="386" spans="1:11" ht="12.75">
      <c r="A386">
        <v>42</v>
      </c>
      <c r="B386">
        <v>3137</v>
      </c>
      <c r="D386">
        <v>0</v>
      </c>
      <c r="E386" s="184"/>
      <c r="F386" s="184"/>
      <c r="G386" s="185"/>
      <c r="H386" s="184"/>
      <c r="I386" s="185"/>
      <c r="J386" s="184"/>
      <c r="K386" s="184"/>
    </row>
    <row r="387" spans="1:11" ht="12.75">
      <c r="A387">
        <v>43</v>
      </c>
      <c r="B387">
        <v>23</v>
      </c>
      <c r="C387" s="187">
        <v>7.300000190734863</v>
      </c>
      <c r="D387">
        <v>0</v>
      </c>
      <c r="E387" s="184"/>
      <c r="F387" s="184"/>
      <c r="G387" s="185"/>
      <c r="H387" s="184"/>
      <c r="I387" s="185"/>
      <c r="J387" s="184"/>
      <c r="K387" s="184"/>
    </row>
    <row r="388" spans="1:11" ht="12.75">
      <c r="A388">
        <v>43</v>
      </c>
      <c r="B388">
        <v>25</v>
      </c>
      <c r="C388" s="187">
        <v>6.199999809265137</v>
      </c>
      <c r="D388">
        <v>0</v>
      </c>
      <c r="E388" s="184"/>
      <c r="F388" s="184"/>
      <c r="G388" s="185"/>
      <c r="H388" s="184"/>
      <c r="I388" s="185"/>
      <c r="J388" s="184"/>
      <c r="K388" s="184"/>
    </row>
    <row r="389" spans="1:11" ht="12.75">
      <c r="A389">
        <v>43</v>
      </c>
      <c r="B389">
        <v>27</v>
      </c>
      <c r="C389" s="187">
        <v>5.400000095367432</v>
      </c>
      <c r="D389">
        <v>0</v>
      </c>
      <c r="E389" s="184"/>
      <c r="F389" s="184"/>
      <c r="G389" s="185"/>
      <c r="H389" s="184"/>
      <c r="I389" s="185"/>
      <c r="J389" s="184"/>
      <c r="K389" s="184"/>
    </row>
    <row r="390" spans="1:11" ht="12.75">
      <c r="A390">
        <v>43</v>
      </c>
      <c r="B390">
        <v>39</v>
      </c>
      <c r="C390" s="187">
        <v>5.400000095367432</v>
      </c>
      <c r="D390">
        <v>0</v>
      </c>
      <c r="E390" s="184"/>
      <c r="F390" s="184"/>
      <c r="G390" s="185"/>
      <c r="H390" s="184"/>
      <c r="I390" s="185"/>
      <c r="J390" s="184"/>
      <c r="K390" s="184"/>
    </row>
    <row r="391" spans="1:11" ht="12.75">
      <c r="A391">
        <v>43</v>
      </c>
      <c r="B391">
        <v>45</v>
      </c>
      <c r="C391" s="187">
        <v>2.5</v>
      </c>
      <c r="D391">
        <v>0</v>
      </c>
      <c r="E391" s="184"/>
      <c r="F391" s="184"/>
      <c r="G391" s="185"/>
      <c r="H391" s="184"/>
      <c r="I391" s="185"/>
      <c r="J391" s="184"/>
      <c r="K391" s="184"/>
    </row>
    <row r="392" spans="1:11" ht="12.75">
      <c r="A392">
        <v>43</v>
      </c>
      <c r="B392">
        <v>128</v>
      </c>
      <c r="C392" s="187">
        <v>8.800000190734863</v>
      </c>
      <c r="D392">
        <v>0</v>
      </c>
      <c r="E392" s="184"/>
      <c r="F392" s="184"/>
      <c r="G392" s="185"/>
      <c r="H392" s="184"/>
      <c r="I392" s="185"/>
      <c r="J392" s="184"/>
      <c r="K392" s="184"/>
    </row>
    <row r="393" spans="1:11" ht="12.75">
      <c r="A393">
        <v>44</v>
      </c>
      <c r="B393">
        <v>36</v>
      </c>
      <c r="C393" s="187">
        <v>10.800000190734863</v>
      </c>
      <c r="D393">
        <v>0</v>
      </c>
      <c r="E393" s="184"/>
      <c r="F393" s="184"/>
      <c r="G393" s="185"/>
      <c r="H393" s="184"/>
      <c r="I393" s="185"/>
      <c r="J393" s="184"/>
      <c r="K393" s="184"/>
    </row>
    <row r="394" spans="1:11" ht="12.75">
      <c r="A394">
        <v>44</v>
      </c>
      <c r="B394">
        <v>42</v>
      </c>
      <c r="C394" s="187">
        <v>5.599999904632568</v>
      </c>
      <c r="D394">
        <v>0</v>
      </c>
      <c r="E394" s="184"/>
      <c r="F394" s="184"/>
      <c r="G394" s="185"/>
      <c r="H394" s="184"/>
      <c r="I394" s="185"/>
      <c r="J394" s="184"/>
      <c r="K394" s="184"/>
    </row>
    <row r="395" spans="1:11" ht="12.75">
      <c r="A395">
        <v>44</v>
      </c>
      <c r="B395">
        <v>46</v>
      </c>
      <c r="C395" s="187">
        <v>5.099999904632568</v>
      </c>
      <c r="D395">
        <v>0</v>
      </c>
      <c r="E395" s="184"/>
      <c r="F395" s="184"/>
      <c r="G395" s="185"/>
      <c r="H395" s="184"/>
      <c r="I395" s="185"/>
      <c r="J395" s="184"/>
      <c r="K395" s="184"/>
    </row>
    <row r="396" spans="1:11" ht="12.75">
      <c r="A396">
        <v>44</v>
      </c>
      <c r="B396">
        <v>48</v>
      </c>
      <c r="C396" s="187">
        <v>9.800000190734863</v>
      </c>
      <c r="D396">
        <v>0</v>
      </c>
      <c r="E396" s="184"/>
      <c r="F396" s="184"/>
      <c r="G396" s="185"/>
      <c r="H396" s="184"/>
      <c r="I396" s="185"/>
      <c r="J396" s="184"/>
      <c r="K396" s="184"/>
    </row>
    <row r="397" spans="1:11" ht="12.75">
      <c r="A397">
        <v>44</v>
      </c>
      <c r="B397">
        <v>50</v>
      </c>
      <c r="C397" s="187">
        <v>17</v>
      </c>
      <c r="D397">
        <v>0</v>
      </c>
      <c r="E397" s="184"/>
      <c r="F397" s="184"/>
      <c r="G397" s="185"/>
      <c r="H397" s="184"/>
      <c r="I397" s="185"/>
      <c r="J397" s="184"/>
      <c r="K397" s="184"/>
    </row>
    <row r="398" spans="1:11" ht="12.75">
      <c r="A398">
        <v>44</v>
      </c>
      <c r="B398">
        <v>158</v>
      </c>
      <c r="C398" s="187">
        <v>4</v>
      </c>
      <c r="D398">
        <v>0</v>
      </c>
      <c r="E398" s="184"/>
      <c r="F398" s="184"/>
      <c r="G398" s="185"/>
      <c r="H398" s="184"/>
      <c r="I398" s="185"/>
      <c r="J398" s="184"/>
      <c r="K398" s="184"/>
    </row>
    <row r="399" spans="1:11" ht="12.75">
      <c r="A399">
        <v>44</v>
      </c>
      <c r="B399">
        <v>3106</v>
      </c>
      <c r="D399">
        <v>0</v>
      </c>
      <c r="E399" s="184"/>
      <c r="F399" s="184"/>
      <c r="G399" s="185"/>
      <c r="H399" s="184"/>
      <c r="I399" s="185"/>
      <c r="J399" s="184"/>
      <c r="K399" s="184"/>
    </row>
    <row r="400" spans="1:11" ht="12.75">
      <c r="A400">
        <v>44</v>
      </c>
      <c r="B400">
        <v>3118</v>
      </c>
      <c r="D400">
        <v>0</v>
      </c>
      <c r="E400" s="184"/>
      <c r="F400" s="184"/>
      <c r="G400" s="185"/>
      <c r="H400" s="184"/>
      <c r="I400" s="185"/>
      <c r="J400" s="184"/>
      <c r="K400" s="184"/>
    </row>
    <row r="401" spans="1:11" ht="12.75">
      <c r="A401">
        <v>44</v>
      </c>
      <c r="B401">
        <v>3120</v>
      </c>
      <c r="C401" s="187">
        <v>24</v>
      </c>
      <c r="D401">
        <v>0</v>
      </c>
      <c r="E401" s="184"/>
      <c r="F401" s="184"/>
      <c r="G401" s="185"/>
      <c r="H401" s="184"/>
      <c r="I401" s="185"/>
      <c r="J401" s="184"/>
      <c r="K401" s="184"/>
    </row>
    <row r="402" spans="1:11" ht="12.75">
      <c r="A402">
        <v>44</v>
      </c>
      <c r="B402">
        <v>3124</v>
      </c>
      <c r="D402">
        <v>0</v>
      </c>
      <c r="E402" s="184"/>
      <c r="F402" s="184"/>
      <c r="G402" s="185"/>
      <c r="H402" s="184"/>
      <c r="I402" s="185"/>
      <c r="J402" s="184"/>
      <c r="K402" s="184"/>
    </row>
    <row r="403" spans="1:11" ht="12.75">
      <c r="A403">
        <v>44</v>
      </c>
      <c r="B403">
        <v>3128</v>
      </c>
      <c r="C403" s="187">
        <v>12.399999618530273</v>
      </c>
      <c r="D403">
        <v>0</v>
      </c>
      <c r="E403" s="184"/>
      <c r="F403" s="184"/>
      <c r="G403" s="185"/>
      <c r="H403" s="184"/>
      <c r="I403" s="185"/>
      <c r="J403" s="184"/>
      <c r="K403" s="184"/>
    </row>
    <row r="404" spans="1:11" ht="12.75">
      <c r="A404">
        <v>44</v>
      </c>
      <c r="B404">
        <v>3136</v>
      </c>
      <c r="D404">
        <v>0</v>
      </c>
      <c r="E404" s="184"/>
      <c r="F404" s="184"/>
      <c r="G404" s="185"/>
      <c r="H404" s="184"/>
      <c r="I404" s="185"/>
      <c r="J404" s="184"/>
      <c r="K404" s="184"/>
    </row>
    <row r="405" spans="1:11" ht="12.75">
      <c r="A405">
        <v>44</v>
      </c>
      <c r="B405">
        <v>3137</v>
      </c>
      <c r="D405">
        <v>0</v>
      </c>
      <c r="E405" s="184"/>
      <c r="F405" s="184"/>
      <c r="G405" s="185"/>
      <c r="H405" s="184"/>
      <c r="I405" s="185"/>
      <c r="J405" s="184"/>
      <c r="K405" s="184"/>
    </row>
    <row r="406" spans="1:11" ht="12.75">
      <c r="A406">
        <v>45</v>
      </c>
      <c r="B406">
        <v>39</v>
      </c>
      <c r="C406" s="187">
        <v>3.9000000953674316</v>
      </c>
      <c r="D406">
        <v>0</v>
      </c>
      <c r="E406" s="184"/>
      <c r="F406" s="184"/>
      <c r="G406" s="185"/>
      <c r="H406" s="184"/>
      <c r="I406" s="185"/>
      <c r="J406" s="184"/>
      <c r="K406" s="184"/>
    </row>
    <row r="407" spans="1:11" ht="12.75">
      <c r="A407">
        <v>45</v>
      </c>
      <c r="B407">
        <v>43</v>
      </c>
      <c r="C407" s="187">
        <v>2.5</v>
      </c>
      <c r="D407">
        <v>0</v>
      </c>
      <c r="E407" s="184"/>
      <c r="F407" s="184"/>
      <c r="G407" s="185"/>
      <c r="H407" s="184"/>
      <c r="I407" s="185"/>
      <c r="J407" s="184"/>
      <c r="K407" s="184"/>
    </row>
    <row r="408" spans="1:11" ht="12.75">
      <c r="A408">
        <v>45</v>
      </c>
      <c r="B408">
        <v>47</v>
      </c>
      <c r="C408" s="187">
        <v>6.199999809265137</v>
      </c>
      <c r="D408">
        <v>0</v>
      </c>
      <c r="E408" s="184"/>
      <c r="F408" s="184"/>
      <c r="G408" s="185"/>
      <c r="H408" s="184"/>
      <c r="I408" s="185"/>
      <c r="J408" s="184"/>
      <c r="K408" s="184"/>
    </row>
    <row r="409" spans="1:11" ht="12.75">
      <c r="A409">
        <v>45</v>
      </c>
      <c r="B409">
        <v>49</v>
      </c>
      <c r="C409" s="187">
        <v>6</v>
      </c>
      <c r="D409">
        <v>0</v>
      </c>
      <c r="E409" s="184"/>
      <c r="F409" s="184"/>
      <c r="G409" s="185"/>
      <c r="H409" s="184"/>
      <c r="I409" s="185"/>
      <c r="J409" s="184"/>
      <c r="K409" s="184"/>
    </row>
    <row r="410" spans="1:11" ht="12.75">
      <c r="A410">
        <v>45</v>
      </c>
      <c r="B410">
        <v>51</v>
      </c>
      <c r="C410" s="187">
        <v>6.900000095367432</v>
      </c>
      <c r="D410">
        <v>0</v>
      </c>
      <c r="E410" s="184"/>
      <c r="F410" s="184"/>
      <c r="G410" s="185"/>
      <c r="H410" s="184"/>
      <c r="I410" s="185"/>
      <c r="J410" s="184"/>
      <c r="K410" s="184"/>
    </row>
    <row r="411" spans="1:11" ht="12.75">
      <c r="A411">
        <v>45</v>
      </c>
      <c r="B411">
        <v>53</v>
      </c>
      <c r="C411" s="187">
        <v>8.600000381469727</v>
      </c>
      <c r="D411">
        <v>0</v>
      </c>
      <c r="E411" s="184"/>
      <c r="F411" s="184"/>
      <c r="G411" s="185"/>
      <c r="H411" s="184"/>
      <c r="I411" s="185"/>
      <c r="J411" s="184"/>
      <c r="K411" s="184"/>
    </row>
    <row r="412" spans="1:11" ht="12.75">
      <c r="A412">
        <v>45</v>
      </c>
      <c r="B412">
        <v>126</v>
      </c>
      <c r="C412" s="187">
        <v>7.199999809265137</v>
      </c>
      <c r="D412">
        <v>0</v>
      </c>
      <c r="E412" s="184"/>
      <c r="F412" s="184"/>
      <c r="G412" s="185"/>
      <c r="H412" s="184"/>
      <c r="I412" s="185"/>
      <c r="J412" s="184"/>
      <c r="K412" s="184"/>
    </row>
    <row r="413" spans="1:11" ht="12.75">
      <c r="A413">
        <v>45</v>
      </c>
      <c r="B413">
        <v>128</v>
      </c>
      <c r="C413" s="187">
        <v>11</v>
      </c>
      <c r="D413">
        <v>0</v>
      </c>
      <c r="E413" s="184"/>
      <c r="F413" s="184"/>
      <c r="G413" s="185"/>
      <c r="H413" s="184"/>
      <c r="I413" s="185"/>
      <c r="J413" s="184"/>
      <c r="K413" s="184"/>
    </row>
    <row r="414" spans="1:11" ht="12.75">
      <c r="A414">
        <v>46</v>
      </c>
      <c r="B414">
        <v>44</v>
      </c>
      <c r="C414" s="187">
        <v>5.099999904632568</v>
      </c>
      <c r="D414">
        <v>0</v>
      </c>
      <c r="E414" s="184"/>
      <c r="F414" s="184"/>
      <c r="G414" s="185"/>
      <c r="H414" s="184"/>
      <c r="I414" s="185"/>
      <c r="J414" s="184"/>
      <c r="K414" s="184"/>
    </row>
    <row r="415" spans="1:11" ht="12.75">
      <c r="A415">
        <v>46</v>
      </c>
      <c r="B415">
        <v>48</v>
      </c>
      <c r="C415" s="187">
        <v>4.900000095367432</v>
      </c>
      <c r="D415">
        <v>0</v>
      </c>
      <c r="E415" s="184"/>
      <c r="F415" s="184"/>
      <c r="G415" s="185"/>
      <c r="H415" s="184"/>
      <c r="I415" s="185"/>
      <c r="J415" s="184"/>
      <c r="K415" s="184"/>
    </row>
    <row r="416" spans="1:11" ht="12.75">
      <c r="A416">
        <v>46</v>
      </c>
      <c r="B416">
        <v>50</v>
      </c>
      <c r="C416" s="187">
        <v>13.100000381469727</v>
      </c>
      <c r="D416">
        <v>0</v>
      </c>
      <c r="E416" s="184"/>
      <c r="F416" s="184"/>
      <c r="G416" s="185"/>
      <c r="H416" s="184"/>
      <c r="I416" s="185"/>
      <c r="J416" s="184"/>
      <c r="K416" s="184"/>
    </row>
    <row r="417" spans="1:11" ht="12.75">
      <c r="A417">
        <v>46</v>
      </c>
      <c r="B417">
        <v>160</v>
      </c>
      <c r="C417" s="187">
        <v>2.9000000953674316</v>
      </c>
      <c r="D417">
        <v>0</v>
      </c>
      <c r="E417" s="184"/>
      <c r="F417" s="184"/>
      <c r="G417" s="185"/>
      <c r="H417" s="184"/>
      <c r="I417" s="185"/>
      <c r="J417" s="184"/>
      <c r="K417" s="184"/>
    </row>
    <row r="418" spans="1:11" ht="12.75">
      <c r="A418">
        <v>46</v>
      </c>
      <c r="B418">
        <v>3118</v>
      </c>
      <c r="D418">
        <v>0</v>
      </c>
      <c r="E418" s="184"/>
      <c r="F418" s="184"/>
      <c r="G418" s="185"/>
      <c r="H418" s="184"/>
      <c r="I418" s="185"/>
      <c r="J418" s="184"/>
      <c r="K418" s="184"/>
    </row>
    <row r="419" spans="1:11" ht="12.75">
      <c r="A419">
        <v>46</v>
      </c>
      <c r="B419">
        <v>3120</v>
      </c>
      <c r="D419">
        <v>0</v>
      </c>
      <c r="E419" s="184"/>
      <c r="F419" s="184"/>
      <c r="G419" s="185"/>
      <c r="H419" s="184"/>
      <c r="I419" s="185"/>
      <c r="J419" s="184"/>
      <c r="K419" s="184"/>
    </row>
    <row r="420" spans="1:11" ht="12.75">
      <c r="A420">
        <v>46</v>
      </c>
      <c r="B420">
        <v>3124</v>
      </c>
      <c r="D420">
        <v>0</v>
      </c>
      <c r="E420" s="184"/>
      <c r="F420" s="184"/>
      <c r="G420" s="185"/>
      <c r="H420" s="184"/>
      <c r="I420" s="185"/>
      <c r="J420" s="184"/>
      <c r="K420" s="184"/>
    </row>
    <row r="421" spans="1:11" ht="12.75">
      <c r="A421">
        <v>46</v>
      </c>
      <c r="B421">
        <v>3128</v>
      </c>
      <c r="C421" s="187">
        <v>11.300000190734863</v>
      </c>
      <c r="D421">
        <v>0</v>
      </c>
      <c r="E421" s="184"/>
      <c r="F421" s="184"/>
      <c r="G421" s="185"/>
      <c r="H421" s="184"/>
      <c r="I421" s="185"/>
      <c r="J421" s="184"/>
      <c r="K421" s="184"/>
    </row>
    <row r="422" spans="1:11" ht="12.75">
      <c r="A422">
        <v>46</v>
      </c>
      <c r="B422">
        <v>3134</v>
      </c>
      <c r="D422">
        <v>0</v>
      </c>
      <c r="E422" s="184"/>
      <c r="F422" s="184"/>
      <c r="G422" s="185"/>
      <c r="H422" s="184"/>
      <c r="I422" s="185"/>
      <c r="J422" s="184"/>
      <c r="K422" s="184"/>
    </row>
    <row r="423" spans="1:11" ht="12.75">
      <c r="A423">
        <v>46</v>
      </c>
      <c r="B423">
        <v>3136</v>
      </c>
      <c r="D423">
        <v>0</v>
      </c>
      <c r="E423" s="184"/>
      <c r="F423" s="184"/>
      <c r="G423" s="185"/>
      <c r="H423" s="184"/>
      <c r="I423" s="185"/>
      <c r="J423" s="184"/>
      <c r="K423" s="184"/>
    </row>
    <row r="424" spans="1:11" ht="12.75">
      <c r="A424">
        <v>47</v>
      </c>
      <c r="B424">
        <v>35</v>
      </c>
      <c r="C424" s="187">
        <v>9.800000190734863</v>
      </c>
      <c r="D424">
        <v>0</v>
      </c>
      <c r="E424" s="184"/>
      <c r="F424" s="184"/>
      <c r="G424" s="185"/>
      <c r="H424" s="184"/>
      <c r="I424" s="185"/>
      <c r="J424" s="184"/>
      <c r="K424" s="184"/>
    </row>
    <row r="425" spans="1:11" ht="12.75">
      <c r="A425">
        <v>47</v>
      </c>
      <c r="B425">
        <v>39</v>
      </c>
      <c r="C425" s="187">
        <v>6.599999904632568</v>
      </c>
      <c r="D425">
        <v>0</v>
      </c>
      <c r="E425" s="184"/>
      <c r="F425" s="184"/>
      <c r="G425" s="185"/>
      <c r="H425" s="184"/>
      <c r="I425" s="185"/>
      <c r="J425" s="184"/>
      <c r="K425" s="184"/>
    </row>
    <row r="426" spans="1:11" ht="12.75">
      <c r="A426">
        <v>47</v>
      </c>
      <c r="B426">
        <v>45</v>
      </c>
      <c r="C426" s="187">
        <v>6.199999809265137</v>
      </c>
      <c r="D426">
        <v>0</v>
      </c>
      <c r="E426" s="184"/>
      <c r="F426" s="184"/>
      <c r="G426" s="185"/>
      <c r="H426" s="184"/>
      <c r="I426" s="185"/>
      <c r="J426" s="184"/>
      <c r="K426" s="184"/>
    </row>
    <row r="427" spans="1:11" ht="12.75">
      <c r="A427">
        <v>47</v>
      </c>
      <c r="B427">
        <v>49</v>
      </c>
      <c r="C427" s="187">
        <v>8.100000381469727</v>
      </c>
      <c r="D427">
        <v>0</v>
      </c>
      <c r="E427" s="184"/>
      <c r="F427" s="184"/>
      <c r="G427" s="185"/>
      <c r="H427" s="184"/>
      <c r="I427" s="185"/>
      <c r="J427" s="184"/>
      <c r="K427" s="184"/>
    </row>
    <row r="428" spans="1:11" ht="12.75">
      <c r="A428">
        <v>47</v>
      </c>
      <c r="B428">
        <v>51</v>
      </c>
      <c r="C428" s="187">
        <v>6.699999809265137</v>
      </c>
      <c r="D428">
        <v>0</v>
      </c>
      <c r="E428" s="184"/>
      <c r="F428" s="184"/>
      <c r="G428" s="185"/>
      <c r="H428" s="184"/>
      <c r="I428" s="185"/>
      <c r="J428" s="184"/>
      <c r="K428" s="184"/>
    </row>
    <row r="429" spans="1:11" ht="12.75">
      <c r="A429">
        <v>47</v>
      </c>
      <c r="B429">
        <v>53</v>
      </c>
      <c r="C429" s="187">
        <v>5.199999809265137</v>
      </c>
      <c r="D429">
        <v>0</v>
      </c>
      <c r="E429" s="184"/>
      <c r="F429" s="184"/>
      <c r="G429" s="185"/>
      <c r="H429" s="184"/>
      <c r="I429" s="185"/>
      <c r="J429" s="184"/>
      <c r="K429" s="184"/>
    </row>
    <row r="430" spans="1:11" ht="12.75">
      <c r="A430">
        <v>47</v>
      </c>
      <c r="B430">
        <v>55</v>
      </c>
      <c r="C430" s="187">
        <v>8.600000381469727</v>
      </c>
      <c r="D430">
        <v>0</v>
      </c>
      <c r="E430" s="184"/>
      <c r="F430" s="184"/>
      <c r="G430" s="185"/>
      <c r="H430" s="184"/>
      <c r="I430" s="185"/>
      <c r="J430" s="184"/>
      <c r="K430" s="184"/>
    </row>
    <row r="431" spans="1:11" ht="12.75">
      <c r="A431">
        <v>47</v>
      </c>
      <c r="B431">
        <v>126</v>
      </c>
      <c r="C431" s="187">
        <v>10.399999618530273</v>
      </c>
      <c r="D431">
        <v>0</v>
      </c>
      <c r="E431" s="184"/>
      <c r="F431" s="184"/>
      <c r="G431" s="185"/>
      <c r="H431" s="184"/>
      <c r="I431" s="185"/>
      <c r="J431" s="184"/>
      <c r="K431" s="184"/>
    </row>
    <row r="432" spans="1:11" ht="12.75">
      <c r="A432">
        <v>47</v>
      </c>
      <c r="B432">
        <v>2048</v>
      </c>
      <c r="D432">
        <v>0</v>
      </c>
      <c r="E432" s="184"/>
      <c r="F432" s="184"/>
      <c r="G432" s="185"/>
      <c r="H432" s="184"/>
      <c r="I432" s="185"/>
      <c r="J432" s="184"/>
      <c r="K432" s="184"/>
    </row>
    <row r="433" spans="1:11" ht="12.75">
      <c r="A433">
        <v>47</v>
      </c>
      <c r="B433">
        <v>2051</v>
      </c>
      <c r="D433">
        <v>0</v>
      </c>
      <c r="E433" s="184"/>
      <c r="F433" s="184"/>
      <c r="G433" s="185"/>
      <c r="H433" s="184"/>
      <c r="I433" s="185"/>
      <c r="J433" s="184"/>
      <c r="K433" s="184"/>
    </row>
    <row r="434" spans="1:11" ht="12.75">
      <c r="A434">
        <v>47</v>
      </c>
      <c r="B434">
        <v>2200</v>
      </c>
      <c r="D434">
        <v>0</v>
      </c>
      <c r="E434" s="184"/>
      <c r="F434" s="184"/>
      <c r="G434" s="185"/>
      <c r="H434" s="184"/>
      <c r="I434" s="185"/>
      <c r="J434" s="184"/>
      <c r="K434" s="184"/>
    </row>
    <row r="435" spans="1:11" ht="12.75">
      <c r="A435">
        <v>47</v>
      </c>
      <c r="B435">
        <v>2201</v>
      </c>
      <c r="D435">
        <v>0</v>
      </c>
      <c r="E435" s="184"/>
      <c r="F435" s="184"/>
      <c r="G435" s="185"/>
      <c r="H435" s="184"/>
      <c r="I435" s="185"/>
      <c r="J435" s="184"/>
      <c r="K435" s="184"/>
    </row>
    <row r="436" spans="1:11" ht="12.75">
      <c r="A436">
        <v>47</v>
      </c>
      <c r="B436">
        <v>2202</v>
      </c>
      <c r="D436">
        <v>0</v>
      </c>
      <c r="E436" s="184"/>
      <c r="F436" s="184"/>
      <c r="G436" s="185"/>
      <c r="H436" s="184"/>
      <c r="I436" s="185"/>
      <c r="J436" s="184"/>
      <c r="K436" s="184"/>
    </row>
    <row r="437" spans="1:11" ht="12.75">
      <c r="A437">
        <v>47</v>
      </c>
      <c r="B437">
        <v>3102</v>
      </c>
      <c r="C437" s="187">
        <v>33.400001525878906</v>
      </c>
      <c r="D437">
        <v>0</v>
      </c>
      <c r="E437" s="184"/>
      <c r="F437" s="184"/>
      <c r="G437" s="185"/>
      <c r="H437" s="184"/>
      <c r="I437" s="185"/>
      <c r="J437" s="184"/>
      <c r="K437" s="184"/>
    </row>
    <row r="438" spans="1:11" ht="12.75">
      <c r="A438">
        <v>47</v>
      </c>
      <c r="B438">
        <v>3107</v>
      </c>
      <c r="D438">
        <v>0</v>
      </c>
      <c r="E438" s="184"/>
      <c r="F438" s="184"/>
      <c r="G438" s="185"/>
      <c r="H438" s="184"/>
      <c r="I438" s="185"/>
      <c r="J438" s="184"/>
      <c r="K438" s="184"/>
    </row>
    <row r="439" spans="1:11" ht="12.75">
      <c r="A439">
        <v>48</v>
      </c>
      <c r="B439">
        <v>44</v>
      </c>
      <c r="C439" s="187">
        <v>9.800000190734863</v>
      </c>
      <c r="D439">
        <v>0</v>
      </c>
      <c r="E439" s="184"/>
      <c r="F439" s="184"/>
      <c r="G439" s="185"/>
      <c r="H439" s="184"/>
      <c r="I439" s="185"/>
      <c r="J439" s="184"/>
      <c r="K439" s="184"/>
    </row>
    <row r="440" spans="1:11" ht="12.75">
      <c r="A440">
        <v>48</v>
      </c>
      <c r="B440">
        <v>46</v>
      </c>
      <c r="C440" s="187">
        <v>4.900000095367432</v>
      </c>
      <c r="D440">
        <v>0</v>
      </c>
      <c r="E440" s="184"/>
      <c r="F440" s="184"/>
      <c r="G440" s="185"/>
      <c r="H440" s="184"/>
      <c r="I440" s="185"/>
      <c r="J440" s="184"/>
      <c r="K440" s="184"/>
    </row>
    <row r="441" spans="1:11" ht="12.75">
      <c r="A441">
        <v>48</v>
      </c>
      <c r="B441">
        <v>50</v>
      </c>
      <c r="C441" s="187">
        <v>8.899999618530273</v>
      </c>
      <c r="D441">
        <v>0</v>
      </c>
      <c r="E441" s="184"/>
      <c r="F441" s="184"/>
      <c r="G441" s="185"/>
      <c r="H441" s="184"/>
      <c r="I441" s="185"/>
      <c r="J441" s="184"/>
      <c r="K441" s="184"/>
    </row>
    <row r="442" spans="1:11" ht="12.75">
      <c r="A442">
        <v>48</v>
      </c>
      <c r="B442">
        <v>52</v>
      </c>
      <c r="C442" s="187">
        <v>11.699999809265137</v>
      </c>
      <c r="D442">
        <v>0</v>
      </c>
      <c r="E442" s="184"/>
      <c r="F442" s="184"/>
      <c r="G442" s="185"/>
      <c r="H442" s="184"/>
      <c r="I442" s="185"/>
      <c r="J442" s="184"/>
      <c r="K442" s="184"/>
    </row>
    <row r="443" spans="1:11" ht="12.75">
      <c r="A443">
        <v>48</v>
      </c>
      <c r="B443">
        <v>60</v>
      </c>
      <c r="C443" s="187">
        <v>37.099998474121094</v>
      </c>
      <c r="D443">
        <v>0</v>
      </c>
      <c r="E443" s="184"/>
      <c r="F443" s="184"/>
      <c r="G443" s="185"/>
      <c r="H443" s="184"/>
      <c r="I443" s="185"/>
      <c r="J443" s="184"/>
      <c r="K443" s="184"/>
    </row>
    <row r="444" spans="1:11" ht="12.75">
      <c r="A444">
        <v>48</v>
      </c>
      <c r="B444">
        <v>160</v>
      </c>
      <c r="D444">
        <v>0</v>
      </c>
      <c r="E444" s="184"/>
      <c r="F444" s="184"/>
      <c r="G444" s="185"/>
      <c r="H444" s="184"/>
      <c r="I444" s="185"/>
      <c r="J444" s="184"/>
      <c r="K444" s="184"/>
    </row>
    <row r="445" spans="1:11" ht="12.75">
      <c r="A445">
        <v>48</v>
      </c>
      <c r="B445">
        <v>162</v>
      </c>
      <c r="D445">
        <v>0</v>
      </c>
      <c r="E445" s="184"/>
      <c r="F445" s="184"/>
      <c r="G445" s="185"/>
      <c r="H445" s="184"/>
      <c r="I445" s="185"/>
      <c r="J445" s="184"/>
      <c r="K445" s="184"/>
    </row>
    <row r="446" spans="1:11" ht="12.75">
      <c r="A446">
        <v>48</v>
      </c>
      <c r="B446">
        <v>3118</v>
      </c>
      <c r="D446">
        <v>0</v>
      </c>
      <c r="E446" s="184"/>
      <c r="F446" s="184"/>
      <c r="G446" s="185"/>
      <c r="H446" s="184"/>
      <c r="I446" s="185"/>
      <c r="J446" s="184"/>
      <c r="K446" s="184"/>
    </row>
    <row r="447" spans="1:11" ht="12.75">
      <c r="A447">
        <v>48</v>
      </c>
      <c r="B447">
        <v>3124</v>
      </c>
      <c r="D447">
        <v>0</v>
      </c>
      <c r="E447" s="184"/>
      <c r="F447" s="184"/>
      <c r="G447" s="185"/>
      <c r="H447" s="184"/>
      <c r="I447" s="185"/>
      <c r="J447" s="184"/>
      <c r="K447" s="184"/>
    </row>
    <row r="448" spans="1:11" ht="12.75">
      <c r="A448">
        <v>48</v>
      </c>
      <c r="B448">
        <v>3128</v>
      </c>
      <c r="C448" s="187">
        <v>10.399999618530273</v>
      </c>
      <c r="D448">
        <v>0</v>
      </c>
      <c r="E448" s="184"/>
      <c r="F448" s="184"/>
      <c r="G448" s="185"/>
      <c r="H448" s="184"/>
      <c r="I448" s="185"/>
      <c r="J448" s="184"/>
      <c r="K448" s="184"/>
    </row>
    <row r="449" spans="1:11" ht="12.75">
      <c r="A449">
        <v>48</v>
      </c>
      <c r="B449">
        <v>3138</v>
      </c>
      <c r="D449">
        <v>0</v>
      </c>
      <c r="E449" s="184"/>
      <c r="F449" s="184"/>
      <c r="G449" s="185"/>
      <c r="H449" s="184"/>
      <c r="I449" s="185"/>
      <c r="J449" s="184"/>
      <c r="K449" s="184"/>
    </row>
    <row r="450" spans="1:11" ht="12.75">
      <c r="A450">
        <v>49</v>
      </c>
      <c r="B450">
        <v>45</v>
      </c>
      <c r="C450" s="187">
        <v>6</v>
      </c>
      <c r="D450">
        <v>0</v>
      </c>
      <c r="E450" s="184"/>
      <c r="F450" s="184"/>
      <c r="G450" s="185"/>
      <c r="H450" s="184"/>
      <c r="I450" s="185"/>
      <c r="J450" s="184"/>
      <c r="K450" s="184"/>
    </row>
    <row r="451" spans="1:11" ht="12.75">
      <c r="A451">
        <v>49</v>
      </c>
      <c r="B451">
        <v>47</v>
      </c>
      <c r="C451" s="187">
        <v>8.100000381469727</v>
      </c>
      <c r="D451">
        <v>0</v>
      </c>
      <c r="E451" s="184"/>
      <c r="F451" s="184"/>
      <c r="G451" s="185"/>
      <c r="H451" s="184"/>
      <c r="I451" s="185"/>
      <c r="J451" s="184"/>
      <c r="K451" s="184"/>
    </row>
    <row r="452" spans="1:11" ht="12.75">
      <c r="A452">
        <v>49</v>
      </c>
      <c r="B452">
        <v>51</v>
      </c>
      <c r="C452" s="187">
        <v>1.7999999523162842</v>
      </c>
      <c r="D452">
        <v>0</v>
      </c>
      <c r="E452" s="184"/>
      <c r="F452" s="184"/>
      <c r="G452" s="185"/>
      <c r="H452" s="184"/>
      <c r="I452" s="185"/>
      <c r="J452" s="184"/>
      <c r="K452" s="184"/>
    </row>
    <row r="453" spans="1:11" ht="12.75">
      <c r="A453">
        <v>49</v>
      </c>
      <c r="B453">
        <v>124</v>
      </c>
      <c r="C453" s="187">
        <v>5.400000095367432</v>
      </c>
      <c r="D453">
        <v>0</v>
      </c>
      <c r="E453" s="184"/>
      <c r="F453" s="184"/>
      <c r="G453" s="185"/>
      <c r="H453" s="184"/>
      <c r="I453" s="185"/>
      <c r="J453" s="184"/>
      <c r="K453" s="184"/>
    </row>
    <row r="454" spans="1:11" ht="12.75">
      <c r="A454">
        <v>49</v>
      </c>
      <c r="B454">
        <v>126</v>
      </c>
      <c r="C454" s="187">
        <v>5.300000190734863</v>
      </c>
      <c r="D454">
        <v>0</v>
      </c>
      <c r="E454" s="184"/>
      <c r="F454" s="184"/>
      <c r="G454" s="185"/>
      <c r="H454" s="184"/>
      <c r="I454" s="185"/>
      <c r="J454" s="184"/>
      <c r="K454" s="184"/>
    </row>
    <row r="455" spans="1:11" ht="12.75">
      <c r="A455">
        <v>50</v>
      </c>
      <c r="B455">
        <v>44</v>
      </c>
      <c r="C455" s="187">
        <v>17</v>
      </c>
      <c r="D455">
        <v>0</v>
      </c>
      <c r="E455" s="184"/>
      <c r="F455" s="184"/>
      <c r="G455" s="185"/>
      <c r="H455" s="184"/>
      <c r="I455" s="185"/>
      <c r="J455" s="184"/>
      <c r="K455" s="184"/>
    </row>
    <row r="456" spans="1:11" ht="12.75">
      <c r="A456">
        <v>50</v>
      </c>
      <c r="B456">
        <v>46</v>
      </c>
      <c r="C456" s="187">
        <v>13.100000381469727</v>
      </c>
      <c r="D456">
        <v>0</v>
      </c>
      <c r="E456" s="184"/>
      <c r="F456" s="184"/>
      <c r="G456" s="185"/>
      <c r="H456" s="184"/>
      <c r="I456" s="185"/>
      <c r="J456" s="184"/>
      <c r="K456" s="184"/>
    </row>
    <row r="457" spans="1:11" ht="12.75">
      <c r="A457">
        <v>50</v>
      </c>
      <c r="B457">
        <v>48</v>
      </c>
      <c r="C457" s="187">
        <v>8.899999618530273</v>
      </c>
      <c r="D457">
        <v>0</v>
      </c>
      <c r="E457" s="184"/>
      <c r="F457" s="184"/>
      <c r="G457" s="185"/>
      <c r="H457" s="184"/>
      <c r="I457" s="185"/>
      <c r="J457" s="184"/>
      <c r="K457" s="184"/>
    </row>
    <row r="458" spans="1:11" ht="12.75">
      <c r="A458">
        <v>50</v>
      </c>
      <c r="B458">
        <v>52</v>
      </c>
      <c r="C458" s="187">
        <v>7.800000190734863</v>
      </c>
      <c r="D458">
        <v>0</v>
      </c>
      <c r="E458" s="184"/>
      <c r="F458" s="184"/>
      <c r="G458" s="185"/>
      <c r="H458" s="184"/>
      <c r="I458" s="185"/>
      <c r="J458" s="184"/>
      <c r="K458" s="184"/>
    </row>
    <row r="459" spans="1:11" ht="12.75">
      <c r="A459">
        <v>50</v>
      </c>
      <c r="B459">
        <v>54</v>
      </c>
      <c r="C459" s="187">
        <v>21.799999237060547</v>
      </c>
      <c r="D459">
        <v>0</v>
      </c>
      <c r="E459" s="184"/>
      <c r="F459" s="184"/>
      <c r="G459" s="185"/>
      <c r="H459" s="184"/>
      <c r="I459" s="185"/>
      <c r="J459" s="184"/>
      <c r="K459" s="184"/>
    </row>
    <row r="460" spans="1:11" ht="12.75">
      <c r="A460">
        <v>50</v>
      </c>
      <c r="B460">
        <v>58</v>
      </c>
      <c r="C460" s="187">
        <v>33.599998474121094</v>
      </c>
      <c r="D460">
        <v>0</v>
      </c>
      <c r="E460" s="184"/>
      <c r="F460" s="184"/>
      <c r="G460" s="185"/>
      <c r="H460" s="184"/>
      <c r="I460" s="185"/>
      <c r="J460" s="184"/>
      <c r="K460" s="184"/>
    </row>
    <row r="461" spans="1:11" ht="12.75">
      <c r="A461">
        <v>50</v>
      </c>
      <c r="B461">
        <v>60</v>
      </c>
      <c r="C461" s="187">
        <v>30.200000762939453</v>
      </c>
      <c r="D461">
        <v>0</v>
      </c>
      <c r="E461" s="184"/>
      <c r="F461" s="184"/>
      <c r="G461" s="185"/>
      <c r="H461" s="184"/>
      <c r="I461" s="185"/>
      <c r="J461" s="184"/>
      <c r="K461" s="184"/>
    </row>
    <row r="462" spans="1:11" ht="12.75">
      <c r="A462">
        <v>50</v>
      </c>
      <c r="B462">
        <v>162</v>
      </c>
      <c r="D462">
        <v>0</v>
      </c>
      <c r="E462" s="184"/>
      <c r="F462" s="184"/>
      <c r="G462" s="185"/>
      <c r="H462" s="184"/>
      <c r="I462" s="185"/>
      <c r="J462" s="184"/>
      <c r="K462" s="184"/>
    </row>
    <row r="463" spans="1:11" ht="12.75">
      <c r="A463">
        <v>50</v>
      </c>
      <c r="B463">
        <v>164</v>
      </c>
      <c r="D463">
        <v>0</v>
      </c>
      <c r="E463" s="184"/>
      <c r="F463" s="184"/>
      <c r="G463" s="185"/>
      <c r="H463" s="184"/>
      <c r="I463" s="185"/>
      <c r="J463" s="184"/>
      <c r="K463" s="184"/>
    </row>
    <row r="464" spans="1:11" ht="12.75">
      <c r="A464">
        <v>50</v>
      </c>
      <c r="B464">
        <v>166</v>
      </c>
      <c r="D464">
        <v>0</v>
      </c>
      <c r="E464" s="184"/>
      <c r="F464" s="184"/>
      <c r="G464" s="185"/>
      <c r="H464" s="184"/>
      <c r="I464" s="185"/>
      <c r="J464" s="184"/>
      <c r="K464" s="184"/>
    </row>
    <row r="465" spans="1:11" ht="12.75">
      <c r="A465">
        <v>50</v>
      </c>
      <c r="B465">
        <v>3118</v>
      </c>
      <c r="D465">
        <v>0</v>
      </c>
      <c r="E465" s="184"/>
      <c r="F465" s="184"/>
      <c r="G465" s="185"/>
      <c r="H465" s="184"/>
      <c r="I465" s="185"/>
      <c r="J465" s="184"/>
      <c r="K465" s="184"/>
    </row>
    <row r="466" spans="1:11" ht="12.75">
      <c r="A466">
        <v>50</v>
      </c>
      <c r="B466">
        <v>3128</v>
      </c>
      <c r="C466" s="187">
        <v>9.199999809265137</v>
      </c>
      <c r="D466">
        <v>0</v>
      </c>
      <c r="E466" s="184"/>
      <c r="F466" s="184"/>
      <c r="G466" s="185"/>
      <c r="H466" s="184"/>
      <c r="I466" s="185"/>
      <c r="J466" s="184"/>
      <c r="K466" s="184"/>
    </row>
    <row r="467" spans="1:11" ht="12.75">
      <c r="A467">
        <v>50</v>
      </c>
      <c r="B467">
        <v>3138</v>
      </c>
      <c r="D467">
        <v>0</v>
      </c>
      <c r="E467" s="184"/>
      <c r="F467" s="184"/>
      <c r="G467" s="185"/>
      <c r="H467" s="184"/>
      <c r="I467" s="185"/>
      <c r="J467" s="184"/>
      <c r="K467" s="184"/>
    </row>
    <row r="468" spans="1:11" ht="12.75">
      <c r="A468">
        <v>50</v>
      </c>
      <c r="B468">
        <v>3148</v>
      </c>
      <c r="D468">
        <v>0</v>
      </c>
      <c r="E468" s="184"/>
      <c r="F468" s="184"/>
      <c r="G468" s="185"/>
      <c r="H468" s="184"/>
      <c r="I468" s="185"/>
      <c r="J468" s="184"/>
      <c r="K468" s="184"/>
    </row>
    <row r="469" spans="1:11" ht="12.75">
      <c r="A469">
        <v>51</v>
      </c>
      <c r="B469">
        <v>39</v>
      </c>
      <c r="C469" s="187">
        <v>11.600000381469727</v>
      </c>
      <c r="D469">
        <v>0</v>
      </c>
      <c r="E469" s="184"/>
      <c r="F469" s="184"/>
      <c r="G469" s="185"/>
      <c r="H469" s="184"/>
      <c r="I469" s="185"/>
      <c r="J469" s="184"/>
      <c r="K469" s="184"/>
    </row>
    <row r="470" spans="1:11" ht="12.75">
      <c r="A470">
        <v>51</v>
      </c>
      <c r="B470">
        <v>45</v>
      </c>
      <c r="C470" s="187">
        <v>6.900000095367432</v>
      </c>
      <c r="D470">
        <v>0</v>
      </c>
      <c r="E470" s="184"/>
      <c r="F470" s="184"/>
      <c r="G470" s="185"/>
      <c r="H470" s="184"/>
      <c r="I470" s="185"/>
      <c r="J470" s="184"/>
      <c r="K470" s="184"/>
    </row>
    <row r="471" spans="1:11" ht="12.75">
      <c r="A471">
        <v>51</v>
      </c>
      <c r="B471">
        <v>47</v>
      </c>
      <c r="C471" s="187">
        <v>6.699999809265137</v>
      </c>
      <c r="D471">
        <v>0</v>
      </c>
      <c r="E471" s="184"/>
      <c r="F471" s="184"/>
      <c r="G471" s="185"/>
      <c r="H471" s="184"/>
      <c r="I471" s="185"/>
      <c r="J471" s="184"/>
      <c r="K471" s="184"/>
    </row>
    <row r="472" spans="1:11" ht="12.75">
      <c r="A472">
        <v>51</v>
      </c>
      <c r="B472">
        <v>49</v>
      </c>
      <c r="C472" s="187">
        <v>1.7999999523162842</v>
      </c>
      <c r="D472">
        <v>0</v>
      </c>
      <c r="E472" s="184"/>
      <c r="F472" s="184"/>
      <c r="G472" s="185"/>
      <c r="H472" s="184"/>
      <c r="I472" s="185"/>
      <c r="J472" s="184"/>
      <c r="K472" s="184"/>
    </row>
    <row r="473" spans="1:11" ht="12.75">
      <c r="A473">
        <v>51</v>
      </c>
      <c r="B473">
        <v>53</v>
      </c>
      <c r="C473" s="187">
        <v>3.4000000953674316</v>
      </c>
      <c r="D473">
        <v>0</v>
      </c>
      <c r="E473" s="184"/>
      <c r="F473" s="184"/>
      <c r="G473" s="185"/>
      <c r="H473" s="184"/>
      <c r="I473" s="185"/>
      <c r="J473" s="184"/>
      <c r="K473" s="184"/>
    </row>
    <row r="474" spans="1:11" ht="12.75">
      <c r="A474">
        <v>51</v>
      </c>
      <c r="B474">
        <v>55</v>
      </c>
      <c r="C474" s="187">
        <v>4.099999904632568</v>
      </c>
      <c r="D474">
        <v>0</v>
      </c>
      <c r="E474" s="184"/>
      <c r="F474" s="184"/>
      <c r="G474" s="185"/>
      <c r="H474" s="184"/>
      <c r="I474" s="185"/>
      <c r="J474" s="184"/>
      <c r="K474" s="184"/>
    </row>
    <row r="475" spans="1:11" ht="12.75">
      <c r="A475">
        <v>51</v>
      </c>
      <c r="B475">
        <v>57</v>
      </c>
      <c r="C475" s="187">
        <v>6.400000095367432</v>
      </c>
      <c r="D475">
        <v>0</v>
      </c>
      <c r="E475" s="184"/>
      <c r="F475" s="184"/>
      <c r="G475" s="185"/>
      <c r="H475" s="184"/>
      <c r="I475" s="185"/>
      <c r="J475" s="184"/>
      <c r="K475" s="184"/>
    </row>
    <row r="476" spans="1:11" ht="12.75">
      <c r="A476">
        <v>52</v>
      </c>
      <c r="B476">
        <v>48</v>
      </c>
      <c r="C476" s="187">
        <v>11.699999809265137</v>
      </c>
      <c r="D476">
        <v>0</v>
      </c>
      <c r="E476" s="184"/>
      <c r="F476" s="184"/>
      <c r="G476" s="185"/>
      <c r="H476" s="184"/>
      <c r="I476" s="185"/>
      <c r="J476" s="184"/>
      <c r="K476" s="184"/>
    </row>
    <row r="477" spans="1:11" ht="12.75">
      <c r="A477">
        <v>52</v>
      </c>
      <c r="B477">
        <v>50</v>
      </c>
      <c r="C477" s="187">
        <v>7.800000190734863</v>
      </c>
      <c r="D477">
        <v>0</v>
      </c>
      <c r="E477" s="184"/>
      <c r="F477" s="184"/>
      <c r="G477" s="185"/>
      <c r="H477" s="184"/>
      <c r="I477" s="185"/>
      <c r="J477" s="184"/>
      <c r="K477" s="184"/>
    </row>
    <row r="478" spans="1:11" ht="12.75">
      <c r="A478">
        <v>52</v>
      </c>
      <c r="B478">
        <v>54</v>
      </c>
      <c r="C478" s="187">
        <v>15.800000190734863</v>
      </c>
      <c r="D478">
        <v>0</v>
      </c>
      <c r="E478" s="184"/>
      <c r="F478" s="184"/>
      <c r="G478" s="185"/>
      <c r="H478" s="184"/>
      <c r="I478" s="185"/>
      <c r="J478" s="184"/>
      <c r="K478" s="184"/>
    </row>
    <row r="479" spans="1:11" ht="12.75">
      <c r="A479">
        <v>52</v>
      </c>
      <c r="B479">
        <v>60</v>
      </c>
      <c r="C479" s="187">
        <v>26.299999237060547</v>
      </c>
      <c r="D479">
        <v>0</v>
      </c>
      <c r="E479" s="184"/>
      <c r="F479" s="184"/>
      <c r="G479" s="185"/>
      <c r="H479" s="184"/>
      <c r="I479" s="185"/>
      <c r="J479" s="184"/>
      <c r="K479" s="184"/>
    </row>
    <row r="480" spans="1:11" ht="12.75">
      <c r="A480">
        <v>52</v>
      </c>
      <c r="B480">
        <v>62</v>
      </c>
      <c r="C480" s="187">
        <v>33</v>
      </c>
      <c r="D480">
        <v>0</v>
      </c>
      <c r="E480" s="184"/>
      <c r="F480" s="184"/>
      <c r="G480" s="185"/>
      <c r="H480" s="184"/>
      <c r="I480" s="185"/>
      <c r="J480" s="184"/>
      <c r="K480" s="184"/>
    </row>
    <row r="481" spans="1:11" ht="12.75">
      <c r="A481">
        <v>52</v>
      </c>
      <c r="B481">
        <v>162</v>
      </c>
      <c r="D481">
        <v>0</v>
      </c>
      <c r="E481" s="184"/>
      <c r="F481" s="184"/>
      <c r="G481" s="185"/>
      <c r="H481" s="184"/>
      <c r="I481" s="185"/>
      <c r="J481" s="184"/>
      <c r="K481" s="184"/>
    </row>
    <row r="482" spans="1:11" ht="12.75">
      <c r="A482">
        <v>52</v>
      </c>
      <c r="B482">
        <v>164</v>
      </c>
      <c r="D482">
        <v>0</v>
      </c>
      <c r="E482" s="184"/>
      <c r="F482" s="184"/>
      <c r="G482" s="185"/>
      <c r="H482" s="184"/>
      <c r="I482" s="185"/>
      <c r="J482" s="184"/>
      <c r="K482" s="184"/>
    </row>
    <row r="483" spans="1:11" ht="12.75">
      <c r="A483">
        <v>52</v>
      </c>
      <c r="B483">
        <v>165</v>
      </c>
      <c r="D483">
        <v>0</v>
      </c>
      <c r="E483" s="184"/>
      <c r="F483" s="184"/>
      <c r="G483" s="185"/>
      <c r="H483" s="184"/>
      <c r="I483" s="185"/>
      <c r="J483" s="184"/>
      <c r="K483" s="184"/>
    </row>
    <row r="484" spans="1:11" ht="12.75">
      <c r="A484">
        <v>52</v>
      </c>
      <c r="B484">
        <v>166</v>
      </c>
      <c r="D484">
        <v>0</v>
      </c>
      <c r="E484" s="184"/>
      <c r="F484" s="184"/>
      <c r="G484" s="185"/>
      <c r="H484" s="184"/>
      <c r="I484" s="185"/>
      <c r="J484" s="184"/>
      <c r="K484" s="184"/>
    </row>
    <row r="485" spans="1:11" ht="12.75">
      <c r="A485">
        <v>52</v>
      </c>
      <c r="B485">
        <v>3128</v>
      </c>
      <c r="C485" s="187">
        <v>16.5</v>
      </c>
      <c r="D485">
        <v>0</v>
      </c>
      <c r="E485" s="184"/>
      <c r="F485" s="184"/>
      <c r="G485" s="185"/>
      <c r="H485" s="184"/>
      <c r="I485" s="185"/>
      <c r="J485" s="184"/>
      <c r="K485" s="184"/>
    </row>
    <row r="486" spans="1:11" ht="12.75">
      <c r="A486">
        <v>52</v>
      </c>
      <c r="B486">
        <v>3138</v>
      </c>
      <c r="D486">
        <v>0</v>
      </c>
      <c r="E486" s="184"/>
      <c r="F486" s="184"/>
      <c r="G486" s="185"/>
      <c r="H486" s="184"/>
      <c r="I486" s="185"/>
      <c r="J486" s="184"/>
      <c r="K486" s="184"/>
    </row>
    <row r="487" spans="1:11" ht="12.75">
      <c r="A487">
        <v>52</v>
      </c>
      <c r="B487">
        <v>3148</v>
      </c>
      <c r="D487">
        <v>0</v>
      </c>
      <c r="E487" s="184"/>
      <c r="F487" s="184"/>
      <c r="G487" s="185"/>
      <c r="H487" s="184"/>
      <c r="I487" s="185"/>
      <c r="J487" s="184"/>
      <c r="K487" s="184"/>
    </row>
    <row r="488" spans="1:11" ht="12.75">
      <c r="A488">
        <v>52</v>
      </c>
      <c r="B488">
        <v>3158</v>
      </c>
      <c r="D488">
        <v>0</v>
      </c>
      <c r="E488" s="184"/>
      <c r="F488" s="184"/>
      <c r="G488" s="185"/>
      <c r="H488" s="184"/>
      <c r="I488" s="185"/>
      <c r="J488" s="184"/>
      <c r="K488" s="184"/>
    </row>
    <row r="489" spans="1:11" ht="12.75">
      <c r="A489">
        <v>53</v>
      </c>
      <c r="B489">
        <v>45</v>
      </c>
      <c r="C489" s="187">
        <v>8.600000381469727</v>
      </c>
      <c r="D489">
        <v>0</v>
      </c>
      <c r="E489" s="184"/>
      <c r="F489" s="184"/>
      <c r="G489" s="185"/>
      <c r="H489" s="184"/>
      <c r="I489" s="185"/>
      <c r="J489" s="184"/>
      <c r="K489" s="184"/>
    </row>
    <row r="490" spans="1:11" ht="12.75">
      <c r="A490">
        <v>53</v>
      </c>
      <c r="B490">
        <v>47</v>
      </c>
      <c r="C490" s="187">
        <v>5.199999809265137</v>
      </c>
      <c r="D490">
        <v>0</v>
      </c>
      <c r="E490" s="184"/>
      <c r="F490" s="184"/>
      <c r="G490" s="185"/>
      <c r="H490" s="184"/>
      <c r="I490" s="185"/>
      <c r="J490" s="184"/>
      <c r="K490" s="184"/>
    </row>
    <row r="491" spans="1:11" ht="12.75">
      <c r="A491">
        <v>53</v>
      </c>
      <c r="B491">
        <v>51</v>
      </c>
      <c r="C491" s="187">
        <v>3.4000000953674316</v>
      </c>
      <c r="D491">
        <v>0</v>
      </c>
      <c r="E491" s="184"/>
      <c r="F491" s="184"/>
      <c r="G491" s="185"/>
      <c r="H491" s="184"/>
      <c r="I491" s="185"/>
      <c r="J491" s="184"/>
      <c r="K491" s="184"/>
    </row>
    <row r="492" spans="1:11" ht="12.75">
      <c r="A492">
        <v>53</v>
      </c>
      <c r="B492">
        <v>55</v>
      </c>
      <c r="C492" s="187">
        <v>3.700000047683716</v>
      </c>
      <c r="D492">
        <v>0</v>
      </c>
      <c r="E492" s="184"/>
      <c r="F492" s="184"/>
      <c r="G492" s="185"/>
      <c r="H492" s="184"/>
      <c r="I492" s="185"/>
      <c r="J492" s="184"/>
      <c r="K492" s="184"/>
    </row>
    <row r="493" spans="1:11" ht="12.75">
      <c r="A493">
        <v>53</v>
      </c>
      <c r="B493">
        <v>57</v>
      </c>
      <c r="C493" s="187">
        <v>4.699999809265137</v>
      </c>
      <c r="D493">
        <v>0</v>
      </c>
      <c r="E493" s="184"/>
      <c r="F493" s="184"/>
      <c r="G493" s="185"/>
      <c r="H493" s="184"/>
      <c r="I493" s="185"/>
      <c r="J493" s="184"/>
      <c r="K493" s="184"/>
    </row>
    <row r="494" spans="1:11" ht="12.75">
      <c r="A494">
        <v>53</v>
      </c>
      <c r="B494">
        <v>63</v>
      </c>
      <c r="C494" s="187">
        <v>12.800000190734863</v>
      </c>
      <c r="D494">
        <v>0</v>
      </c>
      <c r="E494" s="184"/>
      <c r="F494" s="184"/>
      <c r="G494" s="185"/>
      <c r="H494" s="184"/>
      <c r="I494" s="185"/>
      <c r="J494" s="184"/>
      <c r="K494" s="184"/>
    </row>
    <row r="495" spans="1:11" ht="12.75">
      <c r="A495">
        <v>53</v>
      </c>
      <c r="B495">
        <v>67</v>
      </c>
      <c r="C495" s="187">
        <v>18</v>
      </c>
      <c r="D495">
        <v>0</v>
      </c>
      <c r="E495" s="184"/>
      <c r="F495" s="184"/>
      <c r="G495" s="185"/>
      <c r="H495" s="184"/>
      <c r="I495" s="185"/>
      <c r="J495" s="184"/>
      <c r="K495" s="184"/>
    </row>
    <row r="496" spans="1:11" ht="12.75">
      <c r="A496">
        <v>53</v>
      </c>
      <c r="B496">
        <v>105</v>
      </c>
      <c r="C496" s="187">
        <v>24.200000762939453</v>
      </c>
      <c r="D496">
        <v>0</v>
      </c>
      <c r="E496" s="184"/>
      <c r="F496" s="184"/>
      <c r="G496" s="185"/>
      <c r="H496" s="184"/>
      <c r="I496" s="185"/>
      <c r="J496" s="184"/>
      <c r="K496" s="184"/>
    </row>
    <row r="497" spans="1:11" ht="12.75">
      <c r="A497">
        <v>53</v>
      </c>
      <c r="B497">
        <v>2046</v>
      </c>
      <c r="D497">
        <v>0</v>
      </c>
      <c r="E497" s="184"/>
      <c r="F497" s="184"/>
      <c r="G497" s="185"/>
      <c r="H497" s="184"/>
      <c r="I497" s="185"/>
      <c r="J497" s="184"/>
      <c r="K497" s="184"/>
    </row>
    <row r="498" spans="1:11" ht="12.75">
      <c r="A498">
        <v>53</v>
      </c>
      <c r="B498">
        <v>2048</v>
      </c>
      <c r="D498">
        <v>0</v>
      </c>
      <c r="E498" s="184"/>
      <c r="F498" s="184"/>
      <c r="G498" s="185"/>
      <c r="H498" s="184"/>
      <c r="I498" s="185"/>
      <c r="J498" s="184"/>
      <c r="K498" s="184"/>
    </row>
    <row r="499" spans="1:11" ht="12.75">
      <c r="A499">
        <v>53</v>
      </c>
      <c r="B499">
        <v>2051</v>
      </c>
      <c r="D499">
        <v>0</v>
      </c>
      <c r="E499" s="184"/>
      <c r="F499" s="184"/>
      <c r="G499" s="185"/>
      <c r="H499" s="184"/>
      <c r="I499" s="185"/>
      <c r="J499" s="184"/>
      <c r="K499" s="184"/>
    </row>
    <row r="500" spans="1:11" ht="12.75">
      <c r="A500">
        <v>53</v>
      </c>
      <c r="B500">
        <v>2059</v>
      </c>
      <c r="D500">
        <v>0</v>
      </c>
      <c r="E500" s="184"/>
      <c r="F500" s="184"/>
      <c r="G500" s="185"/>
      <c r="H500" s="184"/>
      <c r="I500" s="185"/>
      <c r="J500" s="184"/>
      <c r="K500" s="184"/>
    </row>
    <row r="501" spans="1:11" ht="12.75">
      <c r="A501">
        <v>53</v>
      </c>
      <c r="B501">
        <v>2084</v>
      </c>
      <c r="D501">
        <v>0</v>
      </c>
      <c r="E501" s="184"/>
      <c r="F501" s="184"/>
      <c r="G501" s="185"/>
      <c r="H501" s="184"/>
      <c r="I501" s="185"/>
      <c r="J501" s="184"/>
      <c r="K501" s="184"/>
    </row>
    <row r="502" spans="1:11" ht="12.75">
      <c r="A502">
        <v>53</v>
      </c>
      <c r="B502">
        <v>2087</v>
      </c>
      <c r="D502">
        <v>0</v>
      </c>
      <c r="E502" s="184"/>
      <c r="F502" s="184"/>
      <c r="G502" s="185"/>
      <c r="H502" s="184"/>
      <c r="I502" s="185"/>
      <c r="J502" s="184"/>
      <c r="K502" s="184"/>
    </row>
    <row r="503" spans="1:11" ht="12.75">
      <c r="A503">
        <v>53</v>
      </c>
      <c r="B503">
        <v>2200</v>
      </c>
      <c r="D503">
        <v>0</v>
      </c>
      <c r="E503" s="184"/>
      <c r="F503" s="184"/>
      <c r="G503" s="185"/>
      <c r="H503" s="184"/>
      <c r="I503" s="185"/>
      <c r="J503" s="184"/>
      <c r="K503" s="184"/>
    </row>
    <row r="504" spans="1:11" ht="12.75">
      <c r="A504">
        <v>53</v>
      </c>
      <c r="B504">
        <v>2201</v>
      </c>
      <c r="D504">
        <v>0</v>
      </c>
      <c r="E504" s="184"/>
      <c r="F504" s="184"/>
      <c r="G504" s="185"/>
      <c r="H504" s="184"/>
      <c r="I504" s="185"/>
      <c r="J504" s="184"/>
      <c r="K504" s="184"/>
    </row>
    <row r="505" spans="1:11" ht="12.75">
      <c r="A505">
        <v>53</v>
      </c>
      <c r="B505">
        <v>2202</v>
      </c>
      <c r="D505">
        <v>0</v>
      </c>
      <c r="E505" s="184"/>
      <c r="F505" s="184"/>
      <c r="G505" s="185"/>
      <c r="H505" s="184"/>
      <c r="I505" s="185"/>
      <c r="J505" s="184"/>
      <c r="K505" s="184"/>
    </row>
    <row r="506" spans="1:11" ht="12.75">
      <c r="A506">
        <v>53</v>
      </c>
      <c r="B506">
        <v>3107</v>
      </c>
      <c r="D506">
        <v>0</v>
      </c>
      <c r="E506" s="184"/>
      <c r="F506" s="184"/>
      <c r="G506" s="185"/>
      <c r="H506" s="184"/>
      <c r="I506" s="185"/>
      <c r="J506" s="184"/>
      <c r="K506" s="184"/>
    </row>
    <row r="507" spans="1:11" ht="12.75">
      <c r="A507">
        <v>54</v>
      </c>
      <c r="B507">
        <v>50</v>
      </c>
      <c r="C507" s="187">
        <v>21.799999237060547</v>
      </c>
      <c r="D507">
        <v>0</v>
      </c>
      <c r="E507" s="184"/>
      <c r="F507" s="184"/>
      <c r="G507" s="185"/>
      <c r="H507" s="184"/>
      <c r="I507" s="185"/>
      <c r="J507" s="184"/>
      <c r="K507" s="184"/>
    </row>
    <row r="508" spans="1:11" ht="12.75">
      <c r="A508">
        <v>54</v>
      </c>
      <c r="B508">
        <v>52</v>
      </c>
      <c r="C508" s="187">
        <v>15.800000190734863</v>
      </c>
      <c r="D508">
        <v>0</v>
      </c>
      <c r="E508" s="184"/>
      <c r="F508" s="184"/>
      <c r="G508" s="185"/>
      <c r="H508" s="184"/>
      <c r="I508" s="185"/>
      <c r="J508" s="184"/>
      <c r="K508" s="184"/>
    </row>
    <row r="509" spans="1:11" ht="12.75">
      <c r="A509">
        <v>54</v>
      </c>
      <c r="B509">
        <v>56</v>
      </c>
      <c r="C509" s="187">
        <v>2.799999952316284</v>
      </c>
      <c r="D509">
        <v>0</v>
      </c>
      <c r="E509" s="184"/>
      <c r="F509" s="184"/>
      <c r="G509" s="185"/>
      <c r="H509" s="184"/>
      <c r="I509" s="185"/>
      <c r="J509" s="184"/>
      <c r="K509" s="184"/>
    </row>
    <row r="510" spans="1:11" ht="12.75">
      <c r="A510">
        <v>54</v>
      </c>
      <c r="B510">
        <v>58</v>
      </c>
      <c r="C510" s="187">
        <v>12.600000381469727</v>
      </c>
      <c r="D510">
        <v>0</v>
      </c>
      <c r="E510" s="184"/>
      <c r="F510" s="184"/>
      <c r="G510" s="185"/>
      <c r="H510" s="184"/>
      <c r="I510" s="185"/>
      <c r="J510" s="184"/>
      <c r="K510" s="184"/>
    </row>
    <row r="511" spans="1:11" ht="12.75">
      <c r="A511">
        <v>54</v>
      </c>
      <c r="B511">
        <v>60</v>
      </c>
      <c r="C511" s="187">
        <v>13.699999809265137</v>
      </c>
      <c r="D511">
        <v>0</v>
      </c>
      <c r="E511" s="184"/>
      <c r="F511" s="184"/>
      <c r="G511" s="185"/>
      <c r="H511" s="184"/>
      <c r="I511" s="185"/>
      <c r="J511" s="184"/>
      <c r="K511" s="184"/>
    </row>
    <row r="512" spans="1:11" ht="12.75">
      <c r="A512">
        <v>54</v>
      </c>
      <c r="B512">
        <v>166</v>
      </c>
      <c r="D512">
        <v>0</v>
      </c>
      <c r="E512" s="184"/>
      <c r="F512" s="184"/>
      <c r="G512" s="185"/>
      <c r="H512" s="184"/>
      <c r="I512" s="185"/>
      <c r="J512" s="184"/>
      <c r="K512" s="184"/>
    </row>
    <row r="513" spans="1:11" ht="12.75">
      <c r="A513">
        <v>54</v>
      </c>
      <c r="B513">
        <v>167</v>
      </c>
      <c r="D513">
        <v>0</v>
      </c>
      <c r="E513" s="184"/>
      <c r="F513" s="184"/>
      <c r="G513" s="185"/>
      <c r="H513" s="184"/>
      <c r="I513" s="185"/>
      <c r="J513" s="184"/>
      <c r="K513" s="184"/>
    </row>
    <row r="514" spans="1:11" ht="12.75">
      <c r="A514">
        <v>54</v>
      </c>
      <c r="B514">
        <v>3138</v>
      </c>
      <c r="D514">
        <v>0</v>
      </c>
      <c r="E514" s="184"/>
      <c r="F514" s="184"/>
      <c r="G514" s="185"/>
      <c r="H514" s="184"/>
      <c r="I514" s="185"/>
      <c r="J514" s="184"/>
      <c r="K514" s="184"/>
    </row>
    <row r="515" spans="1:11" ht="12.75">
      <c r="A515">
        <v>54</v>
      </c>
      <c r="B515">
        <v>3144</v>
      </c>
      <c r="D515">
        <v>0</v>
      </c>
      <c r="E515" s="184"/>
      <c r="F515" s="184"/>
      <c r="G515" s="185"/>
      <c r="H515" s="184"/>
      <c r="I515" s="185"/>
      <c r="J515" s="184"/>
      <c r="K515" s="184"/>
    </row>
    <row r="516" spans="1:11" ht="12.75">
      <c r="A516">
        <v>54</v>
      </c>
      <c r="B516">
        <v>3148</v>
      </c>
      <c r="D516">
        <v>0</v>
      </c>
      <c r="E516" s="184"/>
      <c r="F516" s="184"/>
      <c r="G516" s="185"/>
      <c r="H516" s="184"/>
      <c r="I516" s="185"/>
      <c r="J516" s="184"/>
      <c r="K516" s="184"/>
    </row>
    <row r="517" spans="1:11" ht="12.75">
      <c r="A517">
        <v>54</v>
      </c>
      <c r="B517">
        <v>3158</v>
      </c>
      <c r="D517">
        <v>0</v>
      </c>
      <c r="E517" s="184"/>
      <c r="F517" s="184"/>
      <c r="G517" s="185"/>
      <c r="H517" s="184"/>
      <c r="I517" s="185"/>
      <c r="J517" s="184"/>
      <c r="K517" s="184"/>
    </row>
    <row r="518" spans="1:11" ht="12.75">
      <c r="A518">
        <v>54</v>
      </c>
      <c r="B518">
        <v>3159</v>
      </c>
      <c r="D518">
        <v>0</v>
      </c>
      <c r="E518" s="184"/>
      <c r="F518" s="184"/>
      <c r="G518" s="185"/>
      <c r="H518" s="184"/>
      <c r="I518" s="185"/>
      <c r="J518" s="184"/>
      <c r="K518" s="184"/>
    </row>
    <row r="519" spans="1:11" ht="12.75">
      <c r="A519">
        <v>55</v>
      </c>
      <c r="B519">
        <v>47</v>
      </c>
      <c r="C519" s="187">
        <v>8.600000381469727</v>
      </c>
      <c r="D519">
        <v>0</v>
      </c>
      <c r="E519" s="184"/>
      <c r="F519" s="184"/>
      <c r="G519" s="185"/>
      <c r="H519" s="184"/>
      <c r="I519" s="185"/>
      <c r="J519" s="184"/>
      <c r="K519" s="184"/>
    </row>
    <row r="520" spans="1:11" ht="12.75">
      <c r="A520">
        <v>55</v>
      </c>
      <c r="B520">
        <v>51</v>
      </c>
      <c r="C520" s="187">
        <v>4.099999904632568</v>
      </c>
      <c r="D520">
        <v>0</v>
      </c>
      <c r="E520" s="184"/>
      <c r="F520" s="184"/>
      <c r="G520" s="185"/>
      <c r="H520" s="184"/>
      <c r="I520" s="185"/>
      <c r="J520" s="184"/>
      <c r="K520" s="184"/>
    </row>
    <row r="521" spans="1:11" ht="12.75">
      <c r="A521">
        <v>55</v>
      </c>
      <c r="B521">
        <v>53</v>
      </c>
      <c r="C521" s="187">
        <v>3.700000047683716</v>
      </c>
      <c r="D521">
        <v>0</v>
      </c>
      <c r="E521" s="184"/>
      <c r="F521" s="184"/>
      <c r="G521" s="185"/>
      <c r="H521" s="184"/>
      <c r="I521" s="185"/>
      <c r="J521" s="184"/>
      <c r="K521" s="184"/>
    </row>
    <row r="522" spans="1:11" ht="12.75">
      <c r="A522">
        <v>55</v>
      </c>
      <c r="B522">
        <v>57</v>
      </c>
      <c r="C522" s="187">
        <v>3.200000047683716</v>
      </c>
      <c r="D522">
        <v>0</v>
      </c>
      <c r="E522" s="184"/>
      <c r="F522" s="184"/>
      <c r="G522" s="185"/>
      <c r="H522" s="184"/>
      <c r="I522" s="185"/>
      <c r="J522" s="184"/>
      <c r="K522" s="184"/>
    </row>
    <row r="523" spans="1:11" ht="12.75">
      <c r="A523">
        <v>55</v>
      </c>
      <c r="B523">
        <v>59</v>
      </c>
      <c r="C523" s="187">
        <v>0</v>
      </c>
      <c r="D523">
        <v>0</v>
      </c>
      <c r="E523" s="184"/>
      <c r="F523" s="184"/>
      <c r="G523" s="185"/>
      <c r="H523" s="184"/>
      <c r="I523" s="185"/>
      <c r="J523" s="184"/>
      <c r="K523" s="184"/>
    </row>
    <row r="524" spans="1:11" ht="12.75">
      <c r="A524">
        <v>56</v>
      </c>
      <c r="B524">
        <v>54</v>
      </c>
      <c r="C524" s="187">
        <v>2.799999952316284</v>
      </c>
      <c r="D524">
        <v>0</v>
      </c>
      <c r="E524" s="184"/>
      <c r="F524" s="184"/>
      <c r="G524" s="185"/>
      <c r="H524" s="184"/>
      <c r="I524" s="185"/>
      <c r="J524" s="184"/>
      <c r="K524" s="184"/>
    </row>
    <row r="525" spans="1:11" ht="12.75">
      <c r="A525">
        <v>56</v>
      </c>
      <c r="B525">
        <v>58</v>
      </c>
      <c r="C525" s="187">
        <v>12.100000381469727</v>
      </c>
      <c r="D525">
        <v>0</v>
      </c>
      <c r="E525" s="184"/>
      <c r="F525" s="184"/>
      <c r="G525" s="185"/>
      <c r="H525" s="184"/>
      <c r="I525" s="185"/>
      <c r="J525" s="184"/>
      <c r="K525" s="184"/>
    </row>
    <row r="526" spans="1:11" ht="12.75">
      <c r="A526">
        <v>56</v>
      </c>
      <c r="B526">
        <v>60</v>
      </c>
      <c r="C526" s="187">
        <v>14.300000190734863</v>
      </c>
      <c r="D526">
        <v>0</v>
      </c>
      <c r="E526" s="184"/>
      <c r="F526" s="184"/>
      <c r="G526" s="185"/>
      <c r="H526" s="184"/>
      <c r="I526" s="185"/>
      <c r="J526" s="184"/>
      <c r="K526" s="184"/>
    </row>
    <row r="527" spans="1:11" ht="12.75">
      <c r="A527">
        <v>56</v>
      </c>
      <c r="B527">
        <v>167</v>
      </c>
      <c r="D527">
        <v>0</v>
      </c>
      <c r="E527" s="184"/>
      <c r="F527" s="184"/>
      <c r="G527" s="185"/>
      <c r="H527" s="184"/>
      <c r="I527" s="185"/>
      <c r="J527" s="184"/>
      <c r="K527" s="184"/>
    </row>
    <row r="528" spans="1:11" ht="12.75">
      <c r="A528">
        <v>56</v>
      </c>
      <c r="B528">
        <v>3158</v>
      </c>
      <c r="D528">
        <v>0</v>
      </c>
      <c r="E528" s="184"/>
      <c r="F528" s="184"/>
      <c r="G528" s="185"/>
      <c r="H528" s="184"/>
      <c r="I528" s="185"/>
      <c r="J528" s="184"/>
      <c r="K528" s="184"/>
    </row>
    <row r="529" spans="1:11" ht="12.75">
      <c r="A529">
        <v>56</v>
      </c>
      <c r="B529">
        <v>3159</v>
      </c>
      <c r="D529">
        <v>0</v>
      </c>
      <c r="E529" s="184"/>
      <c r="F529" s="184"/>
      <c r="G529" s="185"/>
      <c r="H529" s="184"/>
      <c r="I529" s="185"/>
      <c r="J529" s="184"/>
      <c r="K529" s="184"/>
    </row>
    <row r="530" spans="1:11" ht="12.75">
      <c r="A530">
        <v>57</v>
      </c>
      <c r="B530">
        <v>51</v>
      </c>
      <c r="C530" s="187">
        <v>6.400000095367432</v>
      </c>
      <c r="D530">
        <v>0</v>
      </c>
      <c r="E530" s="184"/>
      <c r="F530" s="184"/>
      <c r="G530" s="185"/>
      <c r="H530" s="184"/>
      <c r="I530" s="185"/>
      <c r="J530" s="184"/>
      <c r="K530" s="184"/>
    </row>
    <row r="531" spans="1:11" ht="12.75">
      <c r="A531">
        <v>57</v>
      </c>
      <c r="B531">
        <v>53</v>
      </c>
      <c r="C531" s="187">
        <v>4.699999809265137</v>
      </c>
      <c r="D531">
        <v>0</v>
      </c>
      <c r="E531" s="184"/>
      <c r="F531" s="184"/>
      <c r="G531" s="185"/>
      <c r="H531" s="184"/>
      <c r="I531" s="185"/>
      <c r="J531" s="184"/>
      <c r="K531" s="184"/>
    </row>
    <row r="532" spans="1:11" ht="12.75">
      <c r="A532">
        <v>57</v>
      </c>
      <c r="B532">
        <v>55</v>
      </c>
      <c r="C532" s="187">
        <v>3.200000047683716</v>
      </c>
      <c r="D532">
        <v>0</v>
      </c>
      <c r="E532" s="184"/>
      <c r="F532" s="184"/>
      <c r="G532" s="185"/>
      <c r="H532" s="184"/>
      <c r="I532" s="185"/>
      <c r="J532" s="184"/>
      <c r="K532" s="184"/>
    </row>
    <row r="533" spans="1:11" ht="12.75">
      <c r="A533">
        <v>57</v>
      </c>
      <c r="B533">
        <v>59</v>
      </c>
      <c r="C533" s="187">
        <v>3.5</v>
      </c>
      <c r="D533">
        <v>0</v>
      </c>
      <c r="E533" s="184"/>
      <c r="F533" s="184"/>
      <c r="G533" s="185"/>
      <c r="H533" s="184"/>
      <c r="I533" s="185"/>
      <c r="J533" s="184"/>
      <c r="K533" s="184"/>
    </row>
    <row r="534" spans="1:11" ht="12.75">
      <c r="A534">
        <v>57</v>
      </c>
      <c r="B534">
        <v>61</v>
      </c>
      <c r="C534" s="187">
        <v>6.5</v>
      </c>
      <c r="D534">
        <v>0</v>
      </c>
      <c r="E534" s="184"/>
      <c r="F534" s="184"/>
      <c r="G534" s="185"/>
      <c r="H534" s="184"/>
      <c r="I534" s="185"/>
      <c r="J534" s="184"/>
      <c r="K534" s="184"/>
    </row>
    <row r="535" spans="1:11" ht="12.75">
      <c r="A535">
        <v>57</v>
      </c>
      <c r="B535">
        <v>63</v>
      </c>
      <c r="C535" s="187">
        <v>8.5</v>
      </c>
      <c r="D535">
        <v>0</v>
      </c>
      <c r="E535" s="184"/>
      <c r="F535" s="184"/>
      <c r="G535" s="185"/>
      <c r="H535" s="184"/>
      <c r="I535" s="185"/>
      <c r="J535" s="184"/>
      <c r="K535" s="184"/>
    </row>
    <row r="536" spans="1:11" ht="12.75">
      <c r="A536">
        <v>57</v>
      </c>
      <c r="B536">
        <v>65</v>
      </c>
      <c r="C536" s="187">
        <v>11.399999618530273</v>
      </c>
      <c r="D536">
        <v>0</v>
      </c>
      <c r="E536" s="184"/>
      <c r="F536" s="184"/>
      <c r="G536" s="185"/>
      <c r="H536" s="184"/>
      <c r="I536" s="185"/>
      <c r="J536" s="184"/>
      <c r="K536" s="184"/>
    </row>
    <row r="537" spans="1:11" ht="12.75">
      <c r="A537">
        <v>57</v>
      </c>
      <c r="B537">
        <v>120</v>
      </c>
      <c r="C537" s="187">
        <v>6.300000190734863</v>
      </c>
      <c r="D537">
        <v>0</v>
      </c>
      <c r="E537" s="184"/>
      <c r="F537" s="184"/>
      <c r="G537" s="185"/>
      <c r="H537" s="184"/>
      <c r="I537" s="185"/>
      <c r="J537" s="184"/>
      <c r="K537" s="184"/>
    </row>
    <row r="538" spans="1:11" ht="12.75">
      <c r="A538">
        <v>57</v>
      </c>
      <c r="B538">
        <v>2201</v>
      </c>
      <c r="D538">
        <v>0</v>
      </c>
      <c r="E538" s="184"/>
      <c r="F538" s="184"/>
      <c r="G538" s="185"/>
      <c r="H538" s="184"/>
      <c r="I538" s="185"/>
      <c r="J538" s="184"/>
      <c r="K538" s="184"/>
    </row>
    <row r="539" spans="1:11" ht="12.75">
      <c r="A539">
        <v>57</v>
      </c>
      <c r="B539">
        <v>2202</v>
      </c>
      <c r="D539">
        <v>0</v>
      </c>
      <c r="E539" s="184"/>
      <c r="F539" s="184"/>
      <c r="G539" s="185"/>
      <c r="H539" s="184"/>
      <c r="I539" s="185"/>
      <c r="J539" s="184"/>
      <c r="K539" s="184"/>
    </row>
    <row r="540" spans="1:11" ht="12.75">
      <c r="A540">
        <v>57</v>
      </c>
      <c r="B540">
        <v>3107</v>
      </c>
      <c r="D540">
        <v>0</v>
      </c>
      <c r="E540" s="184"/>
      <c r="F540" s="184"/>
      <c r="G540" s="185"/>
      <c r="H540" s="184"/>
      <c r="I540" s="185"/>
      <c r="J540" s="184"/>
      <c r="K540" s="184"/>
    </row>
    <row r="541" spans="1:11" ht="12.75">
      <c r="A541">
        <v>58</v>
      </c>
      <c r="B541">
        <v>50</v>
      </c>
      <c r="C541" s="187">
        <v>33.599998474121094</v>
      </c>
      <c r="D541">
        <v>0</v>
      </c>
      <c r="E541" s="184"/>
      <c r="F541" s="184"/>
      <c r="G541" s="185"/>
      <c r="H541" s="184"/>
      <c r="I541" s="185"/>
      <c r="J541" s="184"/>
      <c r="K541" s="184"/>
    </row>
    <row r="542" spans="1:11" ht="12.75">
      <c r="A542">
        <v>58</v>
      </c>
      <c r="B542">
        <v>54</v>
      </c>
      <c r="C542" s="187">
        <v>12.600000381469727</v>
      </c>
      <c r="D542">
        <v>0</v>
      </c>
      <c r="E542" s="184"/>
      <c r="F542" s="184"/>
      <c r="G542" s="185"/>
      <c r="H542" s="184"/>
      <c r="I542" s="185"/>
      <c r="J542" s="184"/>
      <c r="K542" s="184"/>
    </row>
    <row r="543" spans="1:11" ht="12.75">
      <c r="A543">
        <v>58</v>
      </c>
      <c r="B543">
        <v>56</v>
      </c>
      <c r="C543" s="187">
        <v>12.100000381469727</v>
      </c>
      <c r="D543">
        <v>0</v>
      </c>
      <c r="E543" s="184"/>
      <c r="F543" s="184"/>
      <c r="G543" s="185"/>
      <c r="H543" s="184"/>
      <c r="I543" s="185"/>
      <c r="J543" s="184"/>
      <c r="K543" s="184"/>
    </row>
    <row r="544" spans="1:11" ht="12.75">
      <c r="A544">
        <v>58</v>
      </c>
      <c r="B544">
        <v>60</v>
      </c>
      <c r="C544" s="187">
        <v>9.300000190734863</v>
      </c>
      <c r="D544">
        <v>0</v>
      </c>
      <c r="E544" s="184"/>
      <c r="F544" s="184"/>
      <c r="G544" s="185"/>
      <c r="H544" s="184"/>
      <c r="I544" s="185"/>
      <c r="J544" s="184"/>
      <c r="K544" s="184"/>
    </row>
    <row r="545" spans="1:11" ht="12.75">
      <c r="A545">
        <v>58</v>
      </c>
      <c r="B545">
        <v>167</v>
      </c>
      <c r="D545">
        <v>0</v>
      </c>
      <c r="E545" s="184"/>
      <c r="F545" s="184"/>
      <c r="G545" s="185"/>
      <c r="H545" s="184"/>
      <c r="I545" s="185"/>
      <c r="J545" s="184"/>
      <c r="K545" s="184"/>
    </row>
    <row r="546" spans="1:11" ht="12.75">
      <c r="A546">
        <v>58</v>
      </c>
      <c r="B546">
        <v>3138</v>
      </c>
      <c r="D546">
        <v>0</v>
      </c>
      <c r="E546" s="184"/>
      <c r="F546" s="184"/>
      <c r="G546" s="185"/>
      <c r="H546" s="184"/>
      <c r="I546" s="185"/>
      <c r="J546" s="184"/>
      <c r="K546" s="184"/>
    </row>
    <row r="547" spans="1:11" ht="12.75">
      <c r="A547">
        <v>58</v>
      </c>
      <c r="B547">
        <v>3148</v>
      </c>
      <c r="D547">
        <v>0</v>
      </c>
      <c r="E547" s="184"/>
      <c r="F547" s="184"/>
      <c r="G547" s="185"/>
      <c r="H547" s="184"/>
      <c r="I547" s="185"/>
      <c r="J547" s="184"/>
      <c r="K547" s="184"/>
    </row>
    <row r="548" spans="1:11" ht="12.75">
      <c r="A548">
        <v>59</v>
      </c>
      <c r="B548">
        <v>55</v>
      </c>
      <c r="C548" s="187">
        <v>0</v>
      </c>
      <c r="D548">
        <v>0</v>
      </c>
      <c r="E548" s="184"/>
      <c r="F548" s="184"/>
      <c r="G548" s="185"/>
      <c r="H548" s="184"/>
      <c r="I548" s="185"/>
      <c r="J548" s="184"/>
      <c r="K548" s="184"/>
    </row>
    <row r="549" spans="1:11" ht="12.75">
      <c r="A549">
        <v>59</v>
      </c>
      <c r="B549">
        <v>57</v>
      </c>
      <c r="C549" s="187">
        <v>3.5</v>
      </c>
      <c r="D549">
        <v>0</v>
      </c>
      <c r="E549" s="184"/>
      <c r="F549" s="184"/>
      <c r="G549" s="185"/>
      <c r="H549" s="184"/>
      <c r="I549" s="185"/>
      <c r="J549" s="184"/>
      <c r="K549" s="184"/>
    </row>
    <row r="550" spans="1:11" ht="12.75">
      <c r="A550">
        <v>59</v>
      </c>
      <c r="B550">
        <v>61</v>
      </c>
      <c r="C550" s="187">
        <v>4.800000190734863</v>
      </c>
      <c r="D550">
        <v>0</v>
      </c>
      <c r="E550" s="184"/>
      <c r="F550" s="184"/>
      <c r="G550" s="185"/>
      <c r="H550" s="184"/>
      <c r="I550" s="185"/>
      <c r="J550" s="184"/>
      <c r="K550" s="184"/>
    </row>
    <row r="551" spans="1:11" ht="12.75">
      <c r="A551">
        <v>59</v>
      </c>
      <c r="B551">
        <v>63</v>
      </c>
      <c r="C551" s="187">
        <v>8.300000190734863</v>
      </c>
      <c r="D551">
        <v>0</v>
      </c>
      <c r="E551" s="184"/>
      <c r="F551" s="184"/>
      <c r="G551" s="185"/>
      <c r="H551" s="184"/>
      <c r="I551" s="185"/>
      <c r="J551" s="184"/>
      <c r="K551" s="184"/>
    </row>
    <row r="552" spans="1:11" ht="12.75">
      <c r="A552">
        <v>59</v>
      </c>
      <c r="B552">
        <v>120</v>
      </c>
      <c r="C552" s="187">
        <v>3.5</v>
      </c>
      <c r="D552">
        <v>0</v>
      </c>
      <c r="E552" s="184"/>
      <c r="F552" s="184"/>
      <c r="G552" s="185"/>
      <c r="H552" s="184"/>
      <c r="I552" s="185"/>
      <c r="J552" s="184"/>
      <c r="K552" s="184"/>
    </row>
    <row r="553" spans="1:11" ht="12.75">
      <c r="A553">
        <v>60</v>
      </c>
      <c r="B553">
        <v>48</v>
      </c>
      <c r="C553" s="187">
        <v>37.099998474121094</v>
      </c>
      <c r="D553">
        <v>0</v>
      </c>
      <c r="E553" s="184"/>
      <c r="F553" s="184"/>
      <c r="G553" s="185"/>
      <c r="H553" s="184"/>
      <c r="I553" s="185"/>
      <c r="J553" s="184"/>
      <c r="K553" s="184"/>
    </row>
    <row r="554" spans="1:11" ht="12.75">
      <c r="A554">
        <v>60</v>
      </c>
      <c r="B554">
        <v>50</v>
      </c>
      <c r="C554" s="187">
        <v>30.200000762939453</v>
      </c>
      <c r="D554">
        <v>0</v>
      </c>
      <c r="E554" s="184"/>
      <c r="F554" s="184"/>
      <c r="G554" s="185"/>
      <c r="H554" s="184"/>
      <c r="I554" s="185"/>
      <c r="J554" s="184"/>
      <c r="K554" s="184"/>
    </row>
    <row r="555" spans="1:11" ht="12.75">
      <c r="A555">
        <v>60</v>
      </c>
      <c r="B555">
        <v>52</v>
      </c>
      <c r="C555" s="187">
        <v>26.299999237060547</v>
      </c>
      <c r="D555">
        <v>0</v>
      </c>
      <c r="E555" s="184"/>
      <c r="F555" s="184"/>
      <c r="G555" s="185"/>
      <c r="H555" s="184"/>
      <c r="I555" s="185"/>
      <c r="J555" s="184"/>
      <c r="K555" s="184"/>
    </row>
    <row r="556" spans="1:11" ht="12.75">
      <c r="A556">
        <v>60</v>
      </c>
      <c r="B556">
        <v>54</v>
      </c>
      <c r="C556" s="187">
        <v>13.699999809265137</v>
      </c>
      <c r="D556">
        <v>0</v>
      </c>
      <c r="E556" s="184"/>
      <c r="F556" s="184"/>
      <c r="G556" s="185"/>
      <c r="H556" s="184"/>
      <c r="I556" s="185"/>
      <c r="J556" s="184"/>
      <c r="K556" s="184"/>
    </row>
    <row r="557" spans="1:11" ht="12.75">
      <c r="A557">
        <v>60</v>
      </c>
      <c r="B557">
        <v>56</v>
      </c>
      <c r="C557" s="187">
        <v>14.300000190734863</v>
      </c>
      <c r="D557">
        <v>0</v>
      </c>
      <c r="E557" s="184"/>
      <c r="F557" s="184"/>
      <c r="G557" s="185"/>
      <c r="H557" s="184"/>
      <c r="I557" s="185"/>
      <c r="J557" s="184"/>
      <c r="K557" s="184"/>
    </row>
    <row r="558" spans="1:11" ht="12.75">
      <c r="A558">
        <v>60</v>
      </c>
      <c r="B558">
        <v>58</v>
      </c>
      <c r="C558" s="187">
        <v>9.300000190734863</v>
      </c>
      <c r="D558">
        <v>0</v>
      </c>
      <c r="E558" s="184"/>
      <c r="F558" s="184"/>
      <c r="G558" s="185"/>
      <c r="H558" s="184"/>
      <c r="I558" s="185"/>
      <c r="J558" s="184"/>
      <c r="K558" s="184"/>
    </row>
    <row r="559" spans="1:11" ht="12.75">
      <c r="A559">
        <v>60</v>
      </c>
      <c r="B559">
        <v>62</v>
      </c>
      <c r="C559" s="187">
        <v>9.100000381469727</v>
      </c>
      <c r="D559">
        <v>0</v>
      </c>
      <c r="E559" s="184"/>
      <c r="F559" s="184"/>
      <c r="G559" s="185"/>
      <c r="H559" s="184"/>
      <c r="I559" s="185"/>
      <c r="J559" s="184"/>
      <c r="K559" s="184"/>
    </row>
    <row r="560" spans="1:11" ht="12.75">
      <c r="A560">
        <v>60</v>
      </c>
      <c r="B560">
        <v>70</v>
      </c>
      <c r="C560" s="187">
        <v>12.199999809265137</v>
      </c>
      <c r="D560">
        <v>0</v>
      </c>
      <c r="E560" s="184"/>
      <c r="F560" s="184"/>
      <c r="G560" s="185"/>
      <c r="H560" s="184"/>
      <c r="I560" s="185"/>
      <c r="J560" s="184"/>
      <c r="K560" s="184"/>
    </row>
    <row r="561" spans="1:11" ht="12.75">
      <c r="A561">
        <v>60</v>
      </c>
      <c r="B561">
        <v>165</v>
      </c>
      <c r="D561">
        <v>0</v>
      </c>
      <c r="E561" s="184"/>
      <c r="F561" s="184"/>
      <c r="G561" s="185"/>
      <c r="H561" s="184"/>
      <c r="I561" s="185"/>
      <c r="J561" s="184"/>
      <c r="K561" s="184"/>
    </row>
    <row r="562" spans="1:11" ht="12.75">
      <c r="A562">
        <v>60</v>
      </c>
      <c r="B562">
        <v>166</v>
      </c>
      <c r="D562">
        <v>0</v>
      </c>
      <c r="E562" s="184"/>
      <c r="F562" s="184"/>
      <c r="G562" s="185"/>
      <c r="H562" s="184"/>
      <c r="I562" s="185"/>
      <c r="J562" s="184"/>
      <c r="K562" s="184"/>
    </row>
    <row r="563" spans="1:11" ht="12.75">
      <c r="A563">
        <v>60</v>
      </c>
      <c r="B563">
        <v>167</v>
      </c>
      <c r="C563" s="187">
        <v>13</v>
      </c>
      <c r="D563">
        <v>0</v>
      </c>
      <c r="E563" s="184"/>
      <c r="F563" s="184"/>
      <c r="G563" s="185"/>
      <c r="H563" s="184"/>
      <c r="I563" s="185"/>
      <c r="J563" s="184"/>
      <c r="K563" s="184"/>
    </row>
    <row r="564" spans="1:11" ht="12.75">
      <c r="A564">
        <v>60</v>
      </c>
      <c r="B564">
        <v>169</v>
      </c>
      <c r="D564">
        <v>0</v>
      </c>
      <c r="E564" s="184"/>
      <c r="F564" s="184"/>
      <c r="G564" s="185"/>
      <c r="H564" s="184"/>
      <c r="I564" s="185"/>
      <c r="J564" s="184"/>
      <c r="K564" s="184"/>
    </row>
    <row r="565" spans="1:11" ht="12.75">
      <c r="A565">
        <v>60</v>
      </c>
      <c r="B565">
        <v>170</v>
      </c>
      <c r="D565">
        <v>0</v>
      </c>
      <c r="E565" s="184"/>
      <c r="F565" s="184"/>
      <c r="G565" s="185"/>
      <c r="H565" s="184"/>
      <c r="I565" s="185"/>
      <c r="J565" s="184"/>
      <c r="K565" s="184"/>
    </row>
    <row r="566" spans="1:11" ht="12.75">
      <c r="A566">
        <v>60</v>
      </c>
      <c r="B566">
        <v>3144</v>
      </c>
      <c r="D566">
        <v>0</v>
      </c>
      <c r="E566" s="184"/>
      <c r="F566" s="184"/>
      <c r="G566" s="185"/>
      <c r="H566" s="184"/>
      <c r="I566" s="185"/>
      <c r="J566" s="184"/>
      <c r="K566" s="184"/>
    </row>
    <row r="567" spans="1:11" ht="12.75">
      <c r="A567">
        <v>60</v>
      </c>
      <c r="B567">
        <v>3148</v>
      </c>
      <c r="D567">
        <v>0</v>
      </c>
      <c r="E567" s="184"/>
      <c r="F567" s="184"/>
      <c r="G567" s="185"/>
      <c r="H567" s="184"/>
      <c r="I567" s="185"/>
      <c r="J567" s="184"/>
      <c r="K567" s="184"/>
    </row>
    <row r="568" spans="1:11" ht="12.75">
      <c r="A568">
        <v>60</v>
      </c>
      <c r="B568">
        <v>3154</v>
      </c>
      <c r="D568">
        <v>0</v>
      </c>
      <c r="E568" s="184"/>
      <c r="F568" s="184"/>
      <c r="G568" s="185"/>
      <c r="H568" s="184"/>
      <c r="I568" s="185"/>
      <c r="J568" s="184"/>
      <c r="K568" s="184"/>
    </row>
    <row r="569" spans="1:11" ht="12.75">
      <c r="A569">
        <v>60</v>
      </c>
      <c r="B569">
        <v>3158</v>
      </c>
      <c r="D569">
        <v>0</v>
      </c>
      <c r="E569" s="184"/>
      <c r="F569" s="184"/>
      <c r="G569" s="185"/>
      <c r="H569" s="184"/>
      <c r="I569" s="185"/>
      <c r="J569" s="184"/>
      <c r="K569" s="184"/>
    </row>
    <row r="570" spans="1:11" ht="12.75">
      <c r="A570">
        <v>60</v>
      </c>
      <c r="B570">
        <v>3159</v>
      </c>
      <c r="D570">
        <v>0</v>
      </c>
      <c r="E570" s="184"/>
      <c r="F570" s="184"/>
      <c r="G570" s="185"/>
      <c r="H570" s="184"/>
      <c r="I570" s="185"/>
      <c r="J570" s="184"/>
      <c r="K570" s="184"/>
    </row>
    <row r="571" spans="1:11" ht="12.75">
      <c r="A571">
        <v>61</v>
      </c>
      <c r="B571">
        <v>57</v>
      </c>
      <c r="C571" s="187">
        <v>6.5</v>
      </c>
      <c r="D571">
        <v>0</v>
      </c>
      <c r="E571" s="184"/>
      <c r="F571" s="184"/>
      <c r="G571" s="185"/>
      <c r="H571" s="184"/>
      <c r="I571" s="185"/>
      <c r="J571" s="184"/>
      <c r="K571" s="184"/>
    </row>
    <row r="572" spans="1:11" ht="12.75">
      <c r="A572">
        <v>61</v>
      </c>
      <c r="B572">
        <v>59</v>
      </c>
      <c r="C572" s="187">
        <v>4.800000190734863</v>
      </c>
      <c r="D572">
        <v>0</v>
      </c>
      <c r="E572" s="184"/>
      <c r="F572" s="184"/>
      <c r="G572" s="185"/>
      <c r="H572" s="184"/>
      <c r="I572" s="185"/>
      <c r="J572" s="184"/>
      <c r="K572" s="184"/>
    </row>
    <row r="573" spans="1:11" ht="12.75">
      <c r="A573">
        <v>61</v>
      </c>
      <c r="B573">
        <v>63</v>
      </c>
      <c r="C573" s="187">
        <v>5.699999809265137</v>
      </c>
      <c r="D573">
        <v>0</v>
      </c>
      <c r="E573" s="184"/>
      <c r="F573" s="184"/>
      <c r="G573" s="185"/>
      <c r="H573" s="184"/>
      <c r="I573" s="185"/>
      <c r="J573" s="184"/>
      <c r="K573" s="184"/>
    </row>
    <row r="574" spans="1:11" ht="12.75">
      <c r="A574">
        <v>61</v>
      </c>
      <c r="B574">
        <v>65</v>
      </c>
      <c r="C574" s="187">
        <v>5.300000190734863</v>
      </c>
      <c r="D574">
        <v>0</v>
      </c>
      <c r="E574" s="184"/>
      <c r="F574" s="184"/>
      <c r="G574" s="185"/>
      <c r="H574" s="184"/>
      <c r="I574" s="185"/>
      <c r="J574" s="184"/>
      <c r="K574" s="184"/>
    </row>
    <row r="575" spans="1:11" ht="12.75">
      <c r="A575">
        <v>61</v>
      </c>
      <c r="B575">
        <v>116</v>
      </c>
      <c r="C575" s="187">
        <v>3.5</v>
      </c>
      <c r="D575">
        <v>0</v>
      </c>
      <c r="E575" s="184"/>
      <c r="F575" s="184"/>
      <c r="G575" s="185"/>
      <c r="H575" s="184"/>
      <c r="I575" s="185"/>
      <c r="J575" s="184"/>
      <c r="K575" s="184"/>
    </row>
    <row r="576" spans="1:11" ht="12.75">
      <c r="A576">
        <v>61</v>
      </c>
      <c r="B576">
        <v>118</v>
      </c>
      <c r="C576" s="187">
        <v>6.800000190734863</v>
      </c>
      <c r="D576">
        <v>0</v>
      </c>
      <c r="E576" s="184"/>
      <c r="F576" s="184"/>
      <c r="G576" s="185"/>
      <c r="H576" s="184"/>
      <c r="I576" s="185"/>
      <c r="J576" s="184"/>
      <c r="K576" s="184"/>
    </row>
    <row r="577" spans="1:11" ht="12.75">
      <c r="A577">
        <v>61</v>
      </c>
      <c r="B577">
        <v>120</v>
      </c>
      <c r="C577" s="187">
        <v>4</v>
      </c>
      <c r="D577">
        <v>0</v>
      </c>
      <c r="E577" s="184"/>
      <c r="F577" s="184"/>
      <c r="G577" s="185"/>
      <c r="H577" s="184"/>
      <c r="I577" s="185"/>
      <c r="J577" s="184"/>
      <c r="K577" s="184"/>
    </row>
    <row r="578" spans="1:11" ht="12.75">
      <c r="A578">
        <v>62</v>
      </c>
      <c r="B578">
        <v>52</v>
      </c>
      <c r="C578" s="187">
        <v>33</v>
      </c>
      <c r="D578">
        <v>0</v>
      </c>
      <c r="E578" s="184"/>
      <c r="F578" s="184"/>
      <c r="G578" s="185"/>
      <c r="H578" s="184"/>
      <c r="I578" s="185"/>
      <c r="J578" s="184"/>
      <c r="K578" s="184"/>
    </row>
    <row r="579" spans="1:11" ht="12.75">
      <c r="A579">
        <v>62</v>
      </c>
      <c r="B579">
        <v>60</v>
      </c>
      <c r="C579" s="187">
        <v>9.100000381469727</v>
      </c>
      <c r="D579">
        <v>0</v>
      </c>
      <c r="E579" s="184"/>
      <c r="F579" s="184"/>
      <c r="G579" s="185"/>
      <c r="H579" s="184"/>
      <c r="I579" s="185"/>
      <c r="J579" s="184"/>
      <c r="K579" s="184"/>
    </row>
    <row r="580" spans="1:11" ht="12.75">
      <c r="A580">
        <v>62</v>
      </c>
      <c r="B580">
        <v>64</v>
      </c>
      <c r="C580" s="187">
        <v>10</v>
      </c>
      <c r="D580">
        <v>0</v>
      </c>
      <c r="E580" s="184"/>
      <c r="F580" s="184"/>
      <c r="G580" s="185"/>
      <c r="H580" s="184"/>
      <c r="I580" s="185"/>
      <c r="J580" s="184"/>
      <c r="K580" s="184"/>
    </row>
    <row r="581" spans="1:11" ht="12.75">
      <c r="A581">
        <v>62</v>
      </c>
      <c r="B581">
        <v>70</v>
      </c>
      <c r="C581" s="187">
        <v>12.899999618530273</v>
      </c>
      <c r="D581">
        <v>0</v>
      </c>
      <c r="E581" s="184"/>
      <c r="F581" s="184"/>
      <c r="G581" s="185"/>
      <c r="H581" s="184"/>
      <c r="I581" s="185"/>
      <c r="J581" s="184"/>
      <c r="K581" s="184"/>
    </row>
    <row r="582" spans="1:11" ht="12.75">
      <c r="A582">
        <v>62</v>
      </c>
      <c r="B582">
        <v>162</v>
      </c>
      <c r="D582">
        <v>0</v>
      </c>
      <c r="E582" s="184"/>
      <c r="F582" s="184"/>
      <c r="G582" s="185"/>
      <c r="H582" s="184"/>
      <c r="I582" s="185"/>
      <c r="J582" s="184"/>
      <c r="K582" s="184"/>
    </row>
    <row r="583" spans="1:11" ht="12.75">
      <c r="A583">
        <v>62</v>
      </c>
      <c r="B583">
        <v>165</v>
      </c>
      <c r="D583">
        <v>0</v>
      </c>
      <c r="E583" s="184"/>
      <c r="F583" s="184"/>
      <c r="G583" s="185"/>
      <c r="H583" s="184"/>
      <c r="I583" s="185"/>
      <c r="J583" s="184"/>
      <c r="K583" s="184"/>
    </row>
    <row r="584" spans="1:11" ht="12.75">
      <c r="A584">
        <v>62</v>
      </c>
      <c r="B584">
        <v>166</v>
      </c>
      <c r="D584">
        <v>0</v>
      </c>
      <c r="E584" s="184"/>
      <c r="F584" s="184"/>
      <c r="G584" s="185"/>
      <c r="H584" s="184"/>
      <c r="I584" s="185"/>
      <c r="J584" s="184"/>
      <c r="K584" s="184"/>
    </row>
    <row r="585" spans="1:11" ht="12.75">
      <c r="A585">
        <v>62</v>
      </c>
      <c r="B585">
        <v>169</v>
      </c>
      <c r="D585">
        <v>0</v>
      </c>
      <c r="E585" s="184"/>
      <c r="F585" s="184"/>
      <c r="G585" s="185"/>
      <c r="H585" s="184"/>
      <c r="I585" s="185"/>
      <c r="J585" s="184"/>
      <c r="K585" s="184"/>
    </row>
    <row r="586" spans="1:11" ht="12.75">
      <c r="A586">
        <v>62</v>
      </c>
      <c r="B586">
        <v>170</v>
      </c>
      <c r="C586" s="187">
        <v>5</v>
      </c>
      <c r="D586">
        <v>0</v>
      </c>
      <c r="E586" s="184"/>
      <c r="F586" s="184"/>
      <c r="G586" s="185"/>
      <c r="H586" s="184"/>
      <c r="I586" s="185"/>
      <c r="J586" s="184"/>
      <c r="K586" s="184"/>
    </row>
    <row r="587" spans="1:11" ht="12.75">
      <c r="A587">
        <v>62</v>
      </c>
      <c r="B587">
        <v>3138</v>
      </c>
      <c r="D587">
        <v>0</v>
      </c>
      <c r="E587" s="184"/>
      <c r="F587" s="184"/>
      <c r="G587" s="185"/>
      <c r="H587" s="184"/>
      <c r="I587" s="185"/>
      <c r="J587" s="184"/>
      <c r="K587" s="184"/>
    </row>
    <row r="588" spans="1:11" ht="12.75">
      <c r="A588">
        <v>62</v>
      </c>
      <c r="B588">
        <v>3144</v>
      </c>
      <c r="D588">
        <v>0</v>
      </c>
      <c r="E588" s="184"/>
      <c r="F588" s="184"/>
      <c r="G588" s="185"/>
      <c r="H588" s="184"/>
      <c r="I588" s="185"/>
      <c r="J588" s="184"/>
      <c r="K588" s="184"/>
    </row>
    <row r="589" spans="1:11" ht="12.75">
      <c r="A589">
        <v>62</v>
      </c>
      <c r="B589">
        <v>3148</v>
      </c>
      <c r="D589">
        <v>0</v>
      </c>
      <c r="E589" s="184"/>
      <c r="F589" s="184"/>
      <c r="G589" s="185"/>
      <c r="H589" s="184"/>
      <c r="I589" s="185"/>
      <c r="J589" s="184"/>
      <c r="K589" s="184"/>
    </row>
    <row r="590" spans="1:11" ht="12.75">
      <c r="A590">
        <v>62</v>
      </c>
      <c r="B590">
        <v>3150</v>
      </c>
      <c r="D590">
        <v>0</v>
      </c>
      <c r="E590" s="184"/>
      <c r="F590" s="184"/>
      <c r="G590" s="185"/>
      <c r="H590" s="184"/>
      <c r="I590" s="185"/>
      <c r="J590" s="184"/>
      <c r="K590" s="184"/>
    </row>
    <row r="591" spans="1:11" ht="12.75">
      <c r="A591">
        <v>62</v>
      </c>
      <c r="B591">
        <v>3158</v>
      </c>
      <c r="D591">
        <v>0</v>
      </c>
      <c r="E591" s="184"/>
      <c r="F591" s="184"/>
      <c r="G591" s="185"/>
      <c r="H591" s="184"/>
      <c r="I591" s="185"/>
      <c r="J591" s="184"/>
      <c r="K591" s="184"/>
    </row>
    <row r="592" spans="1:11" ht="12.75">
      <c r="A592">
        <v>62</v>
      </c>
      <c r="B592">
        <v>3160</v>
      </c>
      <c r="D592">
        <v>0</v>
      </c>
      <c r="E592" s="184"/>
      <c r="F592" s="184"/>
      <c r="G592" s="185"/>
      <c r="H592" s="184"/>
      <c r="I592" s="185"/>
      <c r="J592" s="184"/>
      <c r="K592" s="184"/>
    </row>
    <row r="593" spans="1:11" ht="12.75">
      <c r="A593">
        <v>62</v>
      </c>
      <c r="B593">
        <v>3161</v>
      </c>
      <c r="D593">
        <v>0</v>
      </c>
      <c r="E593" s="184"/>
      <c r="F593" s="184"/>
      <c r="G593" s="185"/>
      <c r="H593" s="184"/>
      <c r="I593" s="185"/>
      <c r="J593" s="184"/>
      <c r="K593" s="184"/>
    </row>
    <row r="594" spans="1:11" ht="12.75">
      <c r="A594">
        <v>62</v>
      </c>
      <c r="B594">
        <v>3162</v>
      </c>
      <c r="D594">
        <v>0</v>
      </c>
      <c r="E594" s="184"/>
      <c r="F594" s="184"/>
      <c r="G594" s="185"/>
      <c r="H594" s="184"/>
      <c r="I594" s="185"/>
      <c r="J594" s="184"/>
      <c r="K594" s="184"/>
    </row>
    <row r="595" spans="1:11" ht="12.75">
      <c r="A595">
        <v>63</v>
      </c>
      <c r="B595">
        <v>53</v>
      </c>
      <c r="C595" s="187">
        <v>12.800000190734863</v>
      </c>
      <c r="D595">
        <v>0</v>
      </c>
      <c r="E595" s="184"/>
      <c r="F595" s="184"/>
      <c r="G595" s="185"/>
      <c r="H595" s="184"/>
      <c r="I595" s="185"/>
      <c r="J595" s="184"/>
      <c r="K595" s="184"/>
    </row>
    <row r="596" spans="1:11" ht="12.75">
      <c r="A596">
        <v>63</v>
      </c>
      <c r="B596">
        <v>57</v>
      </c>
      <c r="C596" s="187">
        <v>8.5</v>
      </c>
      <c r="D596">
        <v>0</v>
      </c>
      <c r="E596" s="184"/>
      <c r="F596" s="184"/>
      <c r="G596" s="185"/>
      <c r="H596" s="184"/>
      <c r="I596" s="185"/>
      <c r="J596" s="184"/>
      <c r="K596" s="184"/>
    </row>
    <row r="597" spans="1:11" ht="12.75">
      <c r="A597">
        <v>63</v>
      </c>
      <c r="B597">
        <v>59</v>
      </c>
      <c r="C597" s="187">
        <v>8.300000190734863</v>
      </c>
      <c r="D597">
        <v>0</v>
      </c>
      <c r="E597" s="184"/>
      <c r="F597" s="184"/>
      <c r="G597" s="185"/>
      <c r="H597" s="184"/>
      <c r="I597" s="185"/>
      <c r="J597" s="184"/>
      <c r="K597" s="184"/>
    </row>
    <row r="598" spans="1:11" ht="12.75">
      <c r="A598">
        <v>63</v>
      </c>
      <c r="B598">
        <v>61</v>
      </c>
      <c r="C598" s="187">
        <v>5.699999809265137</v>
      </c>
      <c r="D598">
        <v>0</v>
      </c>
      <c r="E598" s="184"/>
      <c r="F598" s="184"/>
      <c r="G598" s="185"/>
      <c r="H598" s="184"/>
      <c r="I598" s="185"/>
      <c r="J598" s="184"/>
      <c r="K598" s="184"/>
    </row>
    <row r="599" spans="1:11" ht="12.75">
      <c r="A599">
        <v>63</v>
      </c>
      <c r="B599">
        <v>65</v>
      </c>
      <c r="C599" s="187">
        <v>5.300000190734863</v>
      </c>
      <c r="D599">
        <v>0</v>
      </c>
      <c r="E599" s="184"/>
      <c r="F599" s="184"/>
      <c r="G599" s="185"/>
      <c r="H599" s="184"/>
      <c r="I599" s="185"/>
      <c r="J599" s="184"/>
      <c r="K599" s="184"/>
    </row>
    <row r="600" spans="1:11" ht="12.75">
      <c r="A600">
        <v>63</v>
      </c>
      <c r="B600">
        <v>67</v>
      </c>
      <c r="C600" s="187">
        <v>5.800000190734863</v>
      </c>
      <c r="D600">
        <v>0</v>
      </c>
      <c r="E600" s="184"/>
      <c r="F600" s="184"/>
      <c r="G600" s="185"/>
      <c r="H600" s="184"/>
      <c r="I600" s="185"/>
      <c r="J600" s="184"/>
      <c r="K600" s="184"/>
    </row>
    <row r="601" spans="1:11" ht="12.75">
      <c r="A601">
        <v>63</v>
      </c>
      <c r="B601">
        <v>69</v>
      </c>
      <c r="C601" s="187">
        <v>7.699999809265137</v>
      </c>
      <c r="D601">
        <v>0</v>
      </c>
      <c r="E601" s="184"/>
      <c r="F601" s="184"/>
      <c r="G601" s="185"/>
      <c r="H601" s="184"/>
      <c r="I601" s="185"/>
      <c r="J601" s="184"/>
      <c r="K601" s="184"/>
    </row>
    <row r="602" spans="1:11" ht="12.75">
      <c r="A602">
        <v>63</v>
      </c>
      <c r="B602">
        <v>73</v>
      </c>
      <c r="C602" s="187">
        <v>10.5</v>
      </c>
      <c r="D602">
        <v>0</v>
      </c>
      <c r="E602" s="184"/>
      <c r="F602" s="184"/>
      <c r="G602" s="185"/>
      <c r="H602" s="184"/>
      <c r="I602" s="185"/>
      <c r="J602" s="184"/>
      <c r="K602" s="184"/>
    </row>
    <row r="603" spans="1:11" ht="12.75">
      <c r="A603">
        <v>63</v>
      </c>
      <c r="B603">
        <v>75</v>
      </c>
      <c r="C603" s="187">
        <v>13.399999618530273</v>
      </c>
      <c r="D603">
        <v>0</v>
      </c>
      <c r="E603" s="184"/>
      <c r="F603" s="184"/>
      <c r="G603" s="185"/>
      <c r="H603" s="184"/>
      <c r="I603" s="185"/>
      <c r="J603" s="184"/>
      <c r="K603" s="184"/>
    </row>
    <row r="604" spans="1:11" ht="12.75">
      <c r="A604">
        <v>63</v>
      </c>
      <c r="B604">
        <v>77</v>
      </c>
      <c r="C604" s="187">
        <v>16.799999237060547</v>
      </c>
      <c r="D604">
        <v>0</v>
      </c>
      <c r="E604" s="184"/>
      <c r="F604" s="184"/>
      <c r="G604" s="185"/>
      <c r="H604" s="184"/>
      <c r="I604" s="185"/>
      <c r="J604" s="184"/>
      <c r="K604" s="184"/>
    </row>
    <row r="605" spans="1:11" ht="12.75">
      <c r="A605">
        <v>63</v>
      </c>
      <c r="B605">
        <v>118</v>
      </c>
      <c r="D605">
        <v>0</v>
      </c>
      <c r="E605" s="184"/>
      <c r="F605" s="184"/>
      <c r="G605" s="185"/>
      <c r="H605" s="184"/>
      <c r="I605" s="185"/>
      <c r="J605" s="184"/>
      <c r="K605" s="184"/>
    </row>
    <row r="606" spans="1:11" ht="12.75">
      <c r="A606">
        <v>63</v>
      </c>
      <c r="B606">
        <v>120</v>
      </c>
      <c r="C606" s="187">
        <v>8.800000190734863</v>
      </c>
      <c r="D606">
        <v>0</v>
      </c>
      <c r="E606" s="184"/>
      <c r="F606" s="184"/>
      <c r="G606" s="185"/>
      <c r="H606" s="184"/>
      <c r="I606" s="185"/>
      <c r="J606" s="184"/>
      <c r="K606" s="184"/>
    </row>
    <row r="607" spans="1:11" ht="12.75">
      <c r="A607">
        <v>63</v>
      </c>
      <c r="B607">
        <v>2201</v>
      </c>
      <c r="D607">
        <v>0</v>
      </c>
      <c r="E607" s="184"/>
      <c r="F607" s="184"/>
      <c r="G607" s="185"/>
      <c r="H607" s="184"/>
      <c r="I607" s="185"/>
      <c r="J607" s="184"/>
      <c r="K607" s="184"/>
    </row>
    <row r="608" spans="1:11" ht="12.75">
      <c r="A608">
        <v>63</v>
      </c>
      <c r="B608">
        <v>2202</v>
      </c>
      <c r="D608">
        <v>0</v>
      </c>
      <c r="E608" s="184"/>
      <c r="F608" s="184"/>
      <c r="G608" s="185"/>
      <c r="H608" s="184"/>
      <c r="I608" s="185"/>
      <c r="J608" s="184"/>
      <c r="K608" s="184"/>
    </row>
    <row r="609" spans="1:11" ht="12.75">
      <c r="A609">
        <v>63</v>
      </c>
      <c r="B609">
        <v>3107</v>
      </c>
      <c r="D609">
        <v>0</v>
      </c>
      <c r="E609" s="184"/>
      <c r="F609" s="184"/>
      <c r="G609" s="185"/>
      <c r="H609" s="184"/>
      <c r="I609" s="185"/>
      <c r="J609" s="184"/>
      <c r="K609" s="184"/>
    </row>
    <row r="610" spans="1:11" ht="12.75">
      <c r="A610">
        <v>64</v>
      </c>
      <c r="B610">
        <v>62</v>
      </c>
      <c r="C610" s="187">
        <v>10</v>
      </c>
      <c r="D610">
        <v>0</v>
      </c>
      <c r="E610" s="184"/>
      <c r="F610" s="184"/>
      <c r="G610" s="185"/>
      <c r="H610" s="184"/>
      <c r="I610" s="185"/>
      <c r="J610" s="184"/>
      <c r="K610" s="184"/>
    </row>
    <row r="611" spans="1:11" ht="12.75">
      <c r="A611">
        <v>64</v>
      </c>
      <c r="B611">
        <v>66</v>
      </c>
      <c r="C611" s="187">
        <v>7.099999904632568</v>
      </c>
      <c r="D611">
        <v>0</v>
      </c>
      <c r="E611" s="184"/>
      <c r="F611" s="184"/>
      <c r="G611" s="185"/>
      <c r="H611" s="184"/>
      <c r="I611" s="185"/>
      <c r="J611" s="184"/>
      <c r="K611" s="184"/>
    </row>
    <row r="612" spans="1:11" ht="12.75">
      <c r="A612">
        <v>64</v>
      </c>
      <c r="B612">
        <v>3158</v>
      </c>
      <c r="D612">
        <v>0</v>
      </c>
      <c r="E612" s="184"/>
      <c r="F612" s="184"/>
      <c r="G612" s="185"/>
      <c r="H612" s="184"/>
      <c r="I612" s="185"/>
      <c r="J612" s="184"/>
      <c r="K612" s="184"/>
    </row>
    <row r="613" spans="1:11" ht="12.75">
      <c r="A613">
        <v>64</v>
      </c>
      <c r="B613">
        <v>3162</v>
      </c>
      <c r="D613">
        <v>0</v>
      </c>
      <c r="E613" s="184"/>
      <c r="F613" s="184"/>
      <c r="G613" s="185"/>
      <c r="H613" s="184"/>
      <c r="I613" s="185"/>
      <c r="J613" s="184"/>
      <c r="K613" s="184"/>
    </row>
    <row r="614" spans="1:11" ht="12.75">
      <c r="A614">
        <v>65</v>
      </c>
      <c r="B614">
        <v>57</v>
      </c>
      <c r="C614" s="187">
        <v>11.399999618530273</v>
      </c>
      <c r="D614">
        <v>0</v>
      </c>
      <c r="E614" s="184"/>
      <c r="F614" s="184"/>
      <c r="G614" s="185"/>
      <c r="H614" s="184"/>
      <c r="I614" s="185"/>
      <c r="J614" s="184"/>
      <c r="K614" s="184"/>
    </row>
    <row r="615" spans="1:11" ht="12.75">
      <c r="A615">
        <v>65</v>
      </c>
      <c r="B615">
        <v>61</v>
      </c>
      <c r="C615" s="187">
        <v>5.300000190734863</v>
      </c>
      <c r="D615">
        <v>0</v>
      </c>
      <c r="E615" s="184"/>
      <c r="F615" s="184"/>
      <c r="G615" s="185"/>
      <c r="H615" s="184"/>
      <c r="I615" s="185"/>
      <c r="J615" s="184"/>
      <c r="K615" s="184"/>
    </row>
    <row r="616" spans="1:11" ht="12.75">
      <c r="A616">
        <v>65</v>
      </c>
      <c r="B616">
        <v>63</v>
      </c>
      <c r="C616" s="187">
        <v>5.300000190734863</v>
      </c>
      <c r="D616">
        <v>0</v>
      </c>
      <c r="E616" s="184"/>
      <c r="F616" s="184"/>
      <c r="G616" s="185"/>
      <c r="H616" s="184"/>
      <c r="I616" s="185"/>
      <c r="J616" s="184"/>
      <c r="K616" s="184"/>
    </row>
    <row r="617" spans="1:11" ht="12.75">
      <c r="A617">
        <v>65</v>
      </c>
      <c r="B617">
        <v>67</v>
      </c>
      <c r="C617" s="187">
        <v>7.599999904632568</v>
      </c>
      <c r="D617">
        <v>0</v>
      </c>
      <c r="E617" s="184"/>
      <c r="F617" s="184"/>
      <c r="G617" s="185"/>
      <c r="H617" s="184"/>
      <c r="I617" s="185"/>
      <c r="J617" s="184"/>
      <c r="K617" s="184"/>
    </row>
    <row r="618" spans="1:11" ht="12.75">
      <c r="A618">
        <v>65</v>
      </c>
      <c r="B618">
        <v>69</v>
      </c>
      <c r="C618" s="187">
        <v>4</v>
      </c>
      <c r="D618">
        <v>0</v>
      </c>
      <c r="E618" s="184"/>
      <c r="F618" s="184"/>
      <c r="G618" s="185"/>
      <c r="H618" s="184"/>
      <c r="I618" s="185"/>
      <c r="J618" s="184"/>
      <c r="K618" s="184"/>
    </row>
    <row r="619" spans="1:11" ht="12.75">
      <c r="A619">
        <v>65</v>
      </c>
      <c r="B619">
        <v>71</v>
      </c>
      <c r="C619" s="187">
        <v>5.400000095367432</v>
      </c>
      <c r="D619">
        <v>0</v>
      </c>
      <c r="E619" s="184"/>
      <c r="F619" s="184"/>
      <c r="G619" s="185"/>
      <c r="H619" s="184"/>
      <c r="I619" s="185"/>
      <c r="J619" s="184"/>
      <c r="K619" s="184"/>
    </row>
    <row r="620" spans="1:11" ht="12.75">
      <c r="A620">
        <v>65</v>
      </c>
      <c r="B620">
        <v>116</v>
      </c>
      <c r="C620" s="187">
        <v>1.600000023841858</v>
      </c>
      <c r="D620">
        <v>0</v>
      </c>
      <c r="E620" s="184"/>
      <c r="F620" s="184"/>
      <c r="G620" s="185"/>
      <c r="H620" s="184"/>
      <c r="I620" s="185"/>
      <c r="J620" s="184"/>
      <c r="K620" s="184"/>
    </row>
    <row r="621" spans="1:11" ht="12.75">
      <c r="A621">
        <v>65</v>
      </c>
      <c r="B621">
        <v>118</v>
      </c>
      <c r="C621" s="187">
        <v>2.5</v>
      </c>
      <c r="D621">
        <v>0</v>
      </c>
      <c r="E621" s="184"/>
      <c r="F621" s="184"/>
      <c r="G621" s="185"/>
      <c r="H621" s="184"/>
      <c r="I621" s="185"/>
      <c r="J621" s="184"/>
      <c r="K621" s="184"/>
    </row>
    <row r="622" spans="1:11" ht="12.75">
      <c r="A622">
        <v>66</v>
      </c>
      <c r="B622">
        <v>64</v>
      </c>
      <c r="C622" s="187">
        <v>7.099999904632568</v>
      </c>
      <c r="D622">
        <v>0</v>
      </c>
      <c r="E622" s="184"/>
      <c r="F622" s="184"/>
      <c r="G622" s="185"/>
      <c r="H622" s="184"/>
      <c r="I622" s="185"/>
      <c r="J622" s="184"/>
      <c r="K622" s="184"/>
    </row>
    <row r="623" spans="1:11" ht="12.75">
      <c r="A623">
        <v>66</v>
      </c>
      <c r="B623">
        <v>68</v>
      </c>
      <c r="C623" s="187">
        <v>9.199999809265137</v>
      </c>
      <c r="D623">
        <v>0</v>
      </c>
      <c r="E623" s="184"/>
      <c r="F623" s="184"/>
      <c r="G623" s="185"/>
      <c r="H623" s="184"/>
      <c r="I623" s="185"/>
      <c r="J623" s="184"/>
      <c r="K623" s="184"/>
    </row>
    <row r="624" spans="1:11" ht="12.75">
      <c r="A624">
        <v>66</v>
      </c>
      <c r="B624">
        <v>3162</v>
      </c>
      <c r="D624">
        <v>0</v>
      </c>
      <c r="E624" s="184"/>
      <c r="F624" s="184"/>
      <c r="G624" s="185"/>
      <c r="H624" s="184"/>
      <c r="I624" s="185"/>
      <c r="J624" s="184"/>
      <c r="K624" s="184"/>
    </row>
    <row r="625" spans="1:11" ht="12.75">
      <c r="A625">
        <v>67</v>
      </c>
      <c r="B625">
        <v>53</v>
      </c>
      <c r="C625" s="187">
        <v>18</v>
      </c>
      <c r="D625">
        <v>0</v>
      </c>
      <c r="E625" s="184"/>
      <c r="F625" s="184"/>
      <c r="G625" s="185"/>
      <c r="H625" s="184"/>
      <c r="I625" s="185"/>
      <c r="J625" s="184"/>
      <c r="K625" s="184"/>
    </row>
    <row r="626" spans="1:11" ht="12.75">
      <c r="A626">
        <v>67</v>
      </c>
      <c r="B626">
        <v>63</v>
      </c>
      <c r="C626" s="187">
        <v>5.800000190734863</v>
      </c>
      <c r="D626">
        <v>0</v>
      </c>
      <c r="E626" s="184"/>
      <c r="F626" s="184"/>
      <c r="G626" s="185"/>
      <c r="H626" s="184"/>
      <c r="I626" s="185"/>
      <c r="J626" s="184"/>
      <c r="K626" s="184"/>
    </row>
    <row r="627" spans="1:11" ht="12.75">
      <c r="A627">
        <v>67</v>
      </c>
      <c r="B627">
        <v>65</v>
      </c>
      <c r="C627" s="187">
        <v>7.599999904632568</v>
      </c>
      <c r="D627">
        <v>0</v>
      </c>
      <c r="E627" s="184"/>
      <c r="F627" s="184"/>
      <c r="G627" s="185"/>
      <c r="H627" s="184"/>
      <c r="I627" s="185"/>
      <c r="J627" s="184"/>
      <c r="K627" s="184"/>
    </row>
    <row r="628" spans="1:11" ht="12.75">
      <c r="A628">
        <v>67</v>
      </c>
      <c r="B628">
        <v>69</v>
      </c>
      <c r="C628" s="187">
        <v>6.900000095367432</v>
      </c>
      <c r="D628">
        <v>0</v>
      </c>
      <c r="E628" s="184"/>
      <c r="F628" s="184"/>
      <c r="G628" s="185"/>
      <c r="H628" s="184"/>
      <c r="I628" s="185"/>
      <c r="J628" s="184"/>
      <c r="K628" s="184"/>
    </row>
    <row r="629" spans="1:11" ht="12.75">
      <c r="A629">
        <v>67</v>
      </c>
      <c r="B629">
        <v>73</v>
      </c>
      <c r="C629" s="187">
        <v>8</v>
      </c>
      <c r="D629">
        <v>0</v>
      </c>
      <c r="E629" s="184"/>
      <c r="F629" s="184"/>
      <c r="G629" s="185"/>
      <c r="H629" s="184"/>
      <c r="I629" s="185"/>
      <c r="J629" s="184"/>
      <c r="K629" s="184"/>
    </row>
    <row r="630" spans="1:11" ht="12.75">
      <c r="A630">
        <v>67</v>
      </c>
      <c r="B630">
        <v>75</v>
      </c>
      <c r="C630" s="187">
        <v>8.600000381469727</v>
      </c>
      <c r="D630">
        <v>0</v>
      </c>
      <c r="E630" s="184"/>
      <c r="F630" s="184"/>
      <c r="G630" s="185"/>
      <c r="H630" s="184"/>
      <c r="I630" s="185"/>
      <c r="J630" s="184"/>
      <c r="K630" s="184"/>
    </row>
    <row r="631" spans="1:11" ht="12.75">
      <c r="A631">
        <v>67</v>
      </c>
      <c r="B631">
        <v>77</v>
      </c>
      <c r="C631" s="187">
        <v>13.199999809265137</v>
      </c>
      <c r="D631">
        <v>0</v>
      </c>
      <c r="E631" s="184"/>
      <c r="F631" s="184"/>
      <c r="G631" s="185"/>
      <c r="H631" s="184"/>
      <c r="I631" s="185"/>
      <c r="J631" s="184"/>
      <c r="K631" s="184"/>
    </row>
    <row r="632" spans="1:11" ht="12.75">
      <c r="A632">
        <v>67</v>
      </c>
      <c r="B632">
        <v>105</v>
      </c>
      <c r="C632" s="187">
        <v>6.599999904632568</v>
      </c>
      <c r="D632">
        <v>0</v>
      </c>
      <c r="E632" s="184"/>
      <c r="F632" s="184"/>
      <c r="G632" s="185"/>
      <c r="H632" s="184"/>
      <c r="I632" s="185"/>
      <c r="J632" s="184"/>
      <c r="K632" s="184"/>
    </row>
    <row r="633" spans="1:11" ht="12.75">
      <c r="A633">
        <v>67</v>
      </c>
      <c r="B633">
        <v>118</v>
      </c>
      <c r="D633">
        <v>0</v>
      </c>
      <c r="E633" s="184"/>
      <c r="F633" s="184"/>
      <c r="G633" s="185"/>
      <c r="H633" s="184"/>
      <c r="I633" s="185"/>
      <c r="J633" s="184"/>
      <c r="K633" s="184"/>
    </row>
    <row r="634" spans="1:11" ht="12.75">
      <c r="A634">
        <v>67</v>
      </c>
      <c r="B634">
        <v>2048</v>
      </c>
      <c r="D634">
        <v>0</v>
      </c>
      <c r="E634" s="184"/>
      <c r="F634" s="184"/>
      <c r="G634" s="185"/>
      <c r="H634" s="184"/>
      <c r="I634" s="185"/>
      <c r="J634" s="184"/>
      <c r="K634" s="184"/>
    </row>
    <row r="635" spans="1:11" ht="12.75">
      <c r="A635">
        <v>67</v>
      </c>
      <c r="B635">
        <v>2051</v>
      </c>
      <c r="D635">
        <v>0</v>
      </c>
      <c r="E635" s="184"/>
      <c r="F635" s="184"/>
      <c r="G635" s="185"/>
      <c r="H635" s="184"/>
      <c r="I635" s="185"/>
      <c r="J635" s="184"/>
      <c r="K635" s="184"/>
    </row>
    <row r="636" spans="1:11" ht="12.75">
      <c r="A636">
        <v>67</v>
      </c>
      <c r="B636">
        <v>2059</v>
      </c>
      <c r="D636">
        <v>0</v>
      </c>
      <c r="E636" s="184"/>
      <c r="F636" s="184"/>
      <c r="G636" s="185"/>
      <c r="H636" s="184"/>
      <c r="I636" s="185"/>
      <c r="J636" s="184"/>
      <c r="K636" s="184"/>
    </row>
    <row r="637" spans="1:11" ht="12.75">
      <c r="A637">
        <v>67</v>
      </c>
      <c r="B637">
        <v>2065</v>
      </c>
      <c r="D637">
        <v>0</v>
      </c>
      <c r="E637" s="184"/>
      <c r="F637" s="184"/>
      <c r="G637" s="185"/>
      <c r="H637" s="184"/>
      <c r="I637" s="185"/>
      <c r="J637" s="184"/>
      <c r="K637" s="184"/>
    </row>
    <row r="638" spans="1:11" ht="12.75">
      <c r="A638">
        <v>67</v>
      </c>
      <c r="B638">
        <v>2073</v>
      </c>
      <c r="D638">
        <v>0</v>
      </c>
      <c r="E638" s="184"/>
      <c r="F638" s="184"/>
      <c r="G638" s="185"/>
      <c r="H638" s="184"/>
      <c r="I638" s="185"/>
      <c r="J638" s="184"/>
      <c r="K638" s="184"/>
    </row>
    <row r="639" spans="1:11" ht="12.75">
      <c r="A639">
        <v>67</v>
      </c>
      <c r="B639">
        <v>2074</v>
      </c>
      <c r="D639">
        <v>0</v>
      </c>
      <c r="E639" s="184"/>
      <c r="F639" s="184"/>
      <c r="G639" s="185"/>
      <c r="H639" s="184"/>
      <c r="I639" s="185"/>
      <c r="J639" s="184"/>
      <c r="K639" s="184"/>
    </row>
    <row r="640" spans="1:11" ht="12.75">
      <c r="A640">
        <v>67</v>
      </c>
      <c r="B640">
        <v>2200</v>
      </c>
      <c r="D640">
        <v>0</v>
      </c>
      <c r="E640" s="184"/>
      <c r="F640" s="184"/>
      <c r="G640" s="185"/>
      <c r="H640" s="184"/>
      <c r="I640" s="185"/>
      <c r="J640" s="184"/>
      <c r="K640" s="184"/>
    </row>
    <row r="641" spans="1:11" ht="12.75">
      <c r="A641">
        <v>67</v>
      </c>
      <c r="B641">
        <v>2201</v>
      </c>
      <c r="D641">
        <v>0</v>
      </c>
      <c r="E641" s="184"/>
      <c r="F641" s="184"/>
      <c r="G641" s="185"/>
      <c r="H641" s="184"/>
      <c r="I641" s="185"/>
      <c r="J641" s="184"/>
      <c r="K641" s="184"/>
    </row>
    <row r="642" spans="1:11" ht="12.75">
      <c r="A642">
        <v>67</v>
      </c>
      <c r="B642">
        <v>2202</v>
      </c>
      <c r="D642">
        <v>0</v>
      </c>
      <c r="E642" s="184"/>
      <c r="F642" s="184"/>
      <c r="G642" s="185"/>
      <c r="H642" s="184"/>
      <c r="I642" s="185"/>
      <c r="J642" s="184"/>
      <c r="K642" s="184"/>
    </row>
    <row r="643" spans="1:11" ht="12.75">
      <c r="A643">
        <v>67</v>
      </c>
      <c r="B643">
        <v>3107</v>
      </c>
      <c r="D643">
        <v>0</v>
      </c>
      <c r="E643" s="184"/>
      <c r="F643" s="184"/>
      <c r="G643" s="185"/>
      <c r="H643" s="184"/>
      <c r="I643" s="185"/>
      <c r="J643" s="184"/>
      <c r="K643" s="184"/>
    </row>
    <row r="644" spans="1:11" ht="12.75">
      <c r="A644">
        <v>68</v>
      </c>
      <c r="B644">
        <v>66</v>
      </c>
      <c r="C644" s="187">
        <v>9.199999809265137</v>
      </c>
      <c r="D644">
        <v>0</v>
      </c>
      <c r="E644" s="184"/>
      <c r="F644" s="184"/>
      <c r="G644" s="185"/>
      <c r="H644" s="184"/>
      <c r="I644" s="185"/>
      <c r="J644" s="184"/>
      <c r="K644" s="184"/>
    </row>
    <row r="645" spans="1:11" ht="12.75">
      <c r="A645">
        <v>69</v>
      </c>
      <c r="B645">
        <v>63</v>
      </c>
      <c r="C645" s="187">
        <v>7.699999809265137</v>
      </c>
      <c r="D645">
        <v>0</v>
      </c>
      <c r="E645" s="184"/>
      <c r="F645" s="184"/>
      <c r="G645" s="185"/>
      <c r="H645" s="184"/>
      <c r="I645" s="185"/>
      <c r="J645" s="184"/>
      <c r="K645" s="184"/>
    </row>
    <row r="646" spans="1:11" ht="12.75">
      <c r="A646">
        <v>69</v>
      </c>
      <c r="B646">
        <v>65</v>
      </c>
      <c r="C646" s="187">
        <v>4</v>
      </c>
      <c r="D646">
        <v>0</v>
      </c>
      <c r="E646" s="184"/>
      <c r="F646" s="184"/>
      <c r="G646" s="185"/>
      <c r="H646" s="184"/>
      <c r="I646" s="185"/>
      <c r="J646" s="184"/>
      <c r="K646" s="184"/>
    </row>
    <row r="647" spans="1:11" ht="12.75">
      <c r="A647">
        <v>69</v>
      </c>
      <c r="B647">
        <v>67</v>
      </c>
      <c r="C647" s="187">
        <v>6.900000095367432</v>
      </c>
      <c r="D647">
        <v>0</v>
      </c>
      <c r="E647" s="184"/>
      <c r="F647" s="184"/>
      <c r="G647" s="185"/>
      <c r="H647" s="184"/>
      <c r="I647" s="185"/>
      <c r="J647" s="184"/>
      <c r="K647" s="184"/>
    </row>
    <row r="648" spans="1:11" ht="12.75">
      <c r="A648">
        <v>69</v>
      </c>
      <c r="B648">
        <v>71</v>
      </c>
      <c r="C648" s="187">
        <v>2.299999952316284</v>
      </c>
      <c r="D648">
        <v>0</v>
      </c>
      <c r="E648" s="184"/>
      <c r="F648" s="184"/>
      <c r="G648" s="185"/>
      <c r="H648" s="184"/>
      <c r="I648" s="185"/>
      <c r="J648" s="184"/>
      <c r="K648" s="184"/>
    </row>
    <row r="649" spans="1:11" ht="12.75">
      <c r="A649">
        <v>69</v>
      </c>
      <c r="B649">
        <v>73</v>
      </c>
      <c r="C649" s="187">
        <v>3.4000000953674316</v>
      </c>
      <c r="D649">
        <v>0</v>
      </c>
      <c r="E649" s="184"/>
      <c r="F649" s="184"/>
      <c r="G649" s="185"/>
      <c r="H649" s="184"/>
      <c r="I649" s="185"/>
      <c r="J649" s="184"/>
      <c r="K649" s="184"/>
    </row>
    <row r="650" spans="1:11" ht="12.75">
      <c r="A650">
        <v>69</v>
      </c>
      <c r="B650">
        <v>75</v>
      </c>
      <c r="C650" s="187">
        <v>8.600000381469727</v>
      </c>
      <c r="D650">
        <v>0</v>
      </c>
      <c r="E650" s="184"/>
      <c r="F650" s="184"/>
      <c r="G650" s="185"/>
      <c r="H650" s="184"/>
      <c r="I650" s="185"/>
      <c r="J650" s="184"/>
      <c r="K650" s="184"/>
    </row>
    <row r="651" spans="1:11" ht="12.75">
      <c r="A651">
        <v>69</v>
      </c>
      <c r="B651">
        <v>105</v>
      </c>
      <c r="C651" s="187">
        <v>11.100000381469727</v>
      </c>
      <c r="D651">
        <v>0</v>
      </c>
      <c r="E651" s="184"/>
      <c r="F651" s="184"/>
      <c r="G651" s="185"/>
      <c r="H651" s="184"/>
      <c r="I651" s="185"/>
      <c r="J651" s="184"/>
      <c r="K651" s="184"/>
    </row>
    <row r="652" spans="1:11" ht="12.75">
      <c r="A652">
        <v>69</v>
      </c>
      <c r="B652">
        <v>118</v>
      </c>
      <c r="C652" s="187">
        <v>4.300000190734863</v>
      </c>
      <c r="D652">
        <v>0</v>
      </c>
      <c r="E652" s="184"/>
      <c r="F652" s="184"/>
      <c r="G652" s="185"/>
      <c r="H652" s="184"/>
      <c r="I652" s="185"/>
      <c r="J652" s="184"/>
      <c r="K652" s="184"/>
    </row>
    <row r="653" spans="1:11" ht="12.75">
      <c r="A653">
        <v>70</v>
      </c>
      <c r="B653">
        <v>60</v>
      </c>
      <c r="C653" s="187">
        <v>12.199999809265137</v>
      </c>
      <c r="D653">
        <v>0</v>
      </c>
      <c r="E653" s="184"/>
      <c r="F653" s="184"/>
      <c r="G653" s="185"/>
      <c r="H653" s="184"/>
      <c r="I653" s="185"/>
      <c r="J653" s="184"/>
      <c r="K653" s="184"/>
    </row>
    <row r="654" spans="1:11" ht="12.75">
      <c r="A654">
        <v>70</v>
      </c>
      <c r="B654">
        <v>62</v>
      </c>
      <c r="C654" s="187">
        <v>12.899999618530273</v>
      </c>
      <c r="D654">
        <v>0</v>
      </c>
      <c r="E654" s="184"/>
      <c r="F654" s="184"/>
      <c r="G654" s="185"/>
      <c r="H654" s="184"/>
      <c r="I654" s="185"/>
      <c r="J654" s="184"/>
      <c r="K654" s="184"/>
    </row>
    <row r="655" spans="1:11" ht="12.75">
      <c r="A655">
        <v>70</v>
      </c>
      <c r="B655">
        <v>168</v>
      </c>
      <c r="D655">
        <v>0</v>
      </c>
      <c r="E655" s="184"/>
      <c r="F655" s="184"/>
      <c r="G655" s="185"/>
      <c r="H655" s="184"/>
      <c r="I655" s="185"/>
      <c r="J655" s="184"/>
      <c r="K655" s="184"/>
    </row>
    <row r="656" spans="1:11" ht="12.75">
      <c r="A656">
        <v>70</v>
      </c>
      <c r="B656">
        <v>169</v>
      </c>
      <c r="D656">
        <v>0</v>
      </c>
      <c r="E656" s="184"/>
      <c r="F656" s="184"/>
      <c r="G656" s="185"/>
      <c r="H656" s="184"/>
      <c r="I656" s="185"/>
      <c r="J656" s="184"/>
      <c r="K656" s="184"/>
    </row>
    <row r="657" spans="1:11" ht="12.75">
      <c r="A657">
        <v>70</v>
      </c>
      <c r="B657">
        <v>170</v>
      </c>
      <c r="D657">
        <v>0</v>
      </c>
      <c r="E657" s="184"/>
      <c r="F657" s="184"/>
      <c r="G657" s="185"/>
      <c r="H657" s="184"/>
      <c r="I657" s="185"/>
      <c r="J657" s="184"/>
      <c r="K657" s="184"/>
    </row>
    <row r="658" spans="1:11" ht="12.75">
      <c r="A658">
        <v>70</v>
      </c>
      <c r="B658">
        <v>3148</v>
      </c>
      <c r="D658">
        <v>0</v>
      </c>
      <c r="E658" s="184"/>
      <c r="F658" s="184"/>
      <c r="G658" s="185"/>
      <c r="H658" s="184"/>
      <c r="I658" s="185"/>
      <c r="J658" s="184"/>
      <c r="K658" s="184"/>
    </row>
    <row r="659" spans="1:11" ht="12.75">
      <c r="A659">
        <v>71</v>
      </c>
      <c r="B659">
        <v>65</v>
      </c>
      <c r="C659" s="187">
        <v>5.400000095367432</v>
      </c>
      <c r="D659">
        <v>0</v>
      </c>
      <c r="E659" s="184"/>
      <c r="F659" s="184"/>
      <c r="G659" s="185"/>
      <c r="H659" s="184"/>
      <c r="I659" s="185"/>
      <c r="J659" s="184"/>
      <c r="K659" s="184"/>
    </row>
    <row r="660" spans="1:11" ht="12.75">
      <c r="A660">
        <v>71</v>
      </c>
      <c r="B660">
        <v>69</v>
      </c>
      <c r="C660" s="187">
        <v>2.299999952316284</v>
      </c>
      <c r="D660">
        <v>0</v>
      </c>
      <c r="E660" s="184"/>
      <c r="F660" s="184"/>
      <c r="G660" s="185"/>
      <c r="H660" s="184"/>
      <c r="I660" s="185"/>
      <c r="J660" s="184"/>
      <c r="K660" s="184"/>
    </row>
    <row r="661" spans="1:11" ht="12.75">
      <c r="A661">
        <v>71</v>
      </c>
      <c r="B661">
        <v>73</v>
      </c>
      <c r="C661" s="187">
        <v>4.099999904632568</v>
      </c>
      <c r="D661">
        <v>0</v>
      </c>
      <c r="E661" s="184"/>
      <c r="F661" s="184"/>
      <c r="G661" s="185"/>
      <c r="H661" s="184"/>
      <c r="I661" s="185"/>
      <c r="J661" s="184"/>
      <c r="K661" s="184"/>
    </row>
    <row r="662" spans="1:11" ht="12.75">
      <c r="A662">
        <v>71</v>
      </c>
      <c r="B662">
        <v>116</v>
      </c>
      <c r="C662" s="187">
        <v>5.5</v>
      </c>
      <c r="D662">
        <v>0</v>
      </c>
      <c r="E662" s="184"/>
      <c r="F662" s="184"/>
      <c r="G662" s="185"/>
      <c r="H662" s="184"/>
      <c r="I662" s="185"/>
      <c r="J662" s="184"/>
      <c r="K662" s="184"/>
    </row>
    <row r="663" spans="1:11" ht="12.75">
      <c r="A663">
        <v>71</v>
      </c>
      <c r="B663">
        <v>118</v>
      </c>
      <c r="C663" s="187">
        <v>6.699999809265137</v>
      </c>
      <c r="D663">
        <v>0</v>
      </c>
      <c r="E663" s="184"/>
      <c r="F663" s="184"/>
      <c r="G663" s="185"/>
      <c r="H663" s="184"/>
      <c r="I663" s="185"/>
      <c r="J663" s="184"/>
      <c r="K663" s="184"/>
    </row>
    <row r="664" spans="1:11" ht="12.75">
      <c r="A664">
        <v>73</v>
      </c>
      <c r="B664">
        <v>63</v>
      </c>
      <c r="C664" s="187">
        <v>10.5</v>
      </c>
      <c r="D664">
        <v>0</v>
      </c>
      <c r="E664" s="184"/>
      <c r="F664" s="184"/>
      <c r="G664" s="185"/>
      <c r="H664" s="184"/>
      <c r="I664" s="185"/>
      <c r="J664" s="184"/>
      <c r="K664" s="184"/>
    </row>
    <row r="665" spans="1:11" ht="12.75">
      <c r="A665">
        <v>73</v>
      </c>
      <c r="B665">
        <v>67</v>
      </c>
      <c r="C665" s="187">
        <v>8</v>
      </c>
      <c r="D665">
        <v>0</v>
      </c>
      <c r="E665" s="184"/>
      <c r="F665" s="184"/>
      <c r="G665" s="185"/>
      <c r="H665" s="184"/>
      <c r="I665" s="185"/>
      <c r="J665" s="184"/>
      <c r="K665" s="184"/>
    </row>
    <row r="666" spans="1:11" ht="12.75">
      <c r="A666">
        <v>73</v>
      </c>
      <c r="B666">
        <v>69</v>
      </c>
      <c r="C666" s="187">
        <v>3.4000000953674316</v>
      </c>
      <c r="D666">
        <v>0</v>
      </c>
      <c r="E666" s="184"/>
      <c r="F666" s="184"/>
      <c r="G666" s="185"/>
      <c r="H666" s="184"/>
      <c r="I666" s="185"/>
      <c r="J666" s="184"/>
      <c r="K666" s="184"/>
    </row>
    <row r="667" spans="1:11" ht="12.75">
      <c r="A667">
        <v>73</v>
      </c>
      <c r="B667">
        <v>71</v>
      </c>
      <c r="C667" s="187">
        <v>4.099999904632568</v>
      </c>
      <c r="D667">
        <v>0</v>
      </c>
      <c r="E667" s="184"/>
      <c r="F667" s="184"/>
      <c r="G667" s="185"/>
      <c r="H667" s="184"/>
      <c r="I667" s="185"/>
      <c r="J667" s="184"/>
      <c r="K667" s="184"/>
    </row>
    <row r="668" spans="1:11" ht="12.75">
      <c r="A668">
        <v>73</v>
      </c>
      <c r="B668">
        <v>75</v>
      </c>
      <c r="C668" s="187">
        <v>5.900000095367432</v>
      </c>
      <c r="D668">
        <v>0</v>
      </c>
      <c r="E668" s="184"/>
      <c r="F668" s="184"/>
      <c r="G668" s="185"/>
      <c r="H668" s="184"/>
      <c r="I668" s="185"/>
      <c r="J668" s="184"/>
      <c r="K668" s="184"/>
    </row>
    <row r="669" spans="1:11" ht="12.75">
      <c r="A669">
        <v>73</v>
      </c>
      <c r="B669">
        <v>77</v>
      </c>
      <c r="C669" s="187">
        <v>6.900000095367432</v>
      </c>
      <c r="D669">
        <v>0</v>
      </c>
      <c r="E669" s="184"/>
      <c r="F669" s="184"/>
      <c r="G669" s="185"/>
      <c r="H669" s="184"/>
      <c r="I669" s="185"/>
      <c r="J669" s="184"/>
      <c r="K669" s="184"/>
    </row>
    <row r="670" spans="1:11" ht="12.75">
      <c r="A670">
        <v>73</v>
      </c>
      <c r="B670">
        <v>105</v>
      </c>
      <c r="C670" s="187">
        <v>9.800000190734863</v>
      </c>
      <c r="D670">
        <v>0</v>
      </c>
      <c r="E670" s="184"/>
      <c r="F670" s="184"/>
      <c r="G670" s="185"/>
      <c r="H670" s="184"/>
      <c r="I670" s="185"/>
      <c r="J670" s="184"/>
      <c r="K670" s="184"/>
    </row>
    <row r="671" spans="1:11" ht="12.75">
      <c r="A671">
        <v>73</v>
      </c>
      <c r="B671">
        <v>114</v>
      </c>
      <c r="C671" s="187">
        <v>6.400000095367432</v>
      </c>
      <c r="D671">
        <v>0</v>
      </c>
      <c r="E671" s="184"/>
      <c r="F671" s="184"/>
      <c r="G671" s="185"/>
      <c r="H671" s="184"/>
      <c r="I671" s="185"/>
      <c r="J671" s="184"/>
      <c r="K671" s="184"/>
    </row>
    <row r="672" spans="1:11" ht="12.75">
      <c r="A672">
        <v>75</v>
      </c>
      <c r="B672">
        <v>63</v>
      </c>
      <c r="C672" s="187">
        <v>13.399999618530273</v>
      </c>
      <c r="D672">
        <v>0</v>
      </c>
      <c r="E672" s="184"/>
      <c r="F672" s="184"/>
      <c r="G672" s="185"/>
      <c r="H672" s="184"/>
      <c r="I672" s="185"/>
      <c r="J672" s="184"/>
      <c r="K672" s="184"/>
    </row>
    <row r="673" spans="1:11" ht="12.75">
      <c r="A673">
        <v>75</v>
      </c>
      <c r="B673">
        <v>67</v>
      </c>
      <c r="C673" s="187">
        <v>8.600000381469727</v>
      </c>
      <c r="D673">
        <v>0</v>
      </c>
      <c r="E673" s="184"/>
      <c r="F673" s="184"/>
      <c r="G673" s="185"/>
      <c r="H673" s="184"/>
      <c r="I673" s="185"/>
      <c r="J673" s="184"/>
      <c r="K673" s="184"/>
    </row>
    <row r="674" spans="1:11" ht="12.75">
      <c r="A674">
        <v>75</v>
      </c>
      <c r="B674">
        <v>69</v>
      </c>
      <c r="C674" s="187">
        <v>8.600000381469727</v>
      </c>
      <c r="D674">
        <v>0</v>
      </c>
      <c r="E674" s="184"/>
      <c r="F674" s="184"/>
      <c r="G674" s="185"/>
      <c r="H674" s="184"/>
      <c r="I674" s="185"/>
      <c r="J674" s="184"/>
      <c r="K674" s="184"/>
    </row>
    <row r="675" spans="1:11" ht="12.75">
      <c r="A675">
        <v>75</v>
      </c>
      <c r="B675">
        <v>73</v>
      </c>
      <c r="C675" s="187">
        <v>5.900000095367432</v>
      </c>
      <c r="D675">
        <v>0</v>
      </c>
      <c r="E675" s="184"/>
      <c r="F675" s="184"/>
      <c r="G675" s="185"/>
      <c r="H675" s="184"/>
      <c r="I675" s="185"/>
      <c r="J675" s="184"/>
      <c r="K675" s="184"/>
    </row>
    <row r="676" spans="1:11" ht="12.75">
      <c r="A676">
        <v>75</v>
      </c>
      <c r="B676">
        <v>77</v>
      </c>
      <c r="C676" s="187">
        <v>5.599999904632568</v>
      </c>
      <c r="D676">
        <v>0</v>
      </c>
      <c r="E676" s="184"/>
      <c r="F676" s="184"/>
      <c r="G676" s="185"/>
      <c r="H676" s="184"/>
      <c r="I676" s="185"/>
      <c r="J676" s="184"/>
      <c r="K676" s="184"/>
    </row>
    <row r="677" spans="1:11" ht="12.75">
      <c r="A677">
        <v>75</v>
      </c>
      <c r="B677">
        <v>79</v>
      </c>
      <c r="C677" s="187">
        <v>8.800000190734863</v>
      </c>
      <c r="D677">
        <v>0</v>
      </c>
      <c r="E677" s="184"/>
      <c r="F677" s="184"/>
      <c r="G677" s="185"/>
      <c r="H677" s="184"/>
      <c r="I677" s="185"/>
      <c r="J677" s="184"/>
      <c r="K677" s="184"/>
    </row>
    <row r="678" spans="1:11" ht="12.75">
      <c r="A678">
        <v>75</v>
      </c>
      <c r="B678">
        <v>81</v>
      </c>
      <c r="C678" s="187">
        <v>10.5</v>
      </c>
      <c r="D678">
        <v>0</v>
      </c>
      <c r="E678" s="184"/>
      <c r="F678" s="184"/>
      <c r="G678" s="185"/>
      <c r="H678" s="184"/>
      <c r="I678" s="185"/>
      <c r="J678" s="184"/>
      <c r="K678" s="184"/>
    </row>
    <row r="679" spans="1:11" ht="12.75">
      <c r="A679">
        <v>75</v>
      </c>
      <c r="B679">
        <v>105</v>
      </c>
      <c r="C679" s="187">
        <v>5.800000190734863</v>
      </c>
      <c r="D679">
        <v>0</v>
      </c>
      <c r="E679" s="184"/>
      <c r="F679" s="184"/>
      <c r="G679" s="185"/>
      <c r="H679" s="184"/>
      <c r="I679" s="185"/>
      <c r="J679" s="184"/>
      <c r="K679" s="184"/>
    </row>
    <row r="680" spans="1:11" ht="12.75">
      <c r="A680">
        <v>75</v>
      </c>
      <c r="B680">
        <v>107</v>
      </c>
      <c r="C680" s="187">
        <v>9.90999984741211</v>
      </c>
      <c r="D680">
        <v>0</v>
      </c>
      <c r="E680" s="184"/>
      <c r="F680" s="184"/>
      <c r="G680" s="185"/>
      <c r="H680" s="184"/>
      <c r="I680" s="185"/>
      <c r="J680" s="184"/>
      <c r="K680" s="184"/>
    </row>
    <row r="681" spans="1:11" ht="12.75">
      <c r="A681">
        <v>77</v>
      </c>
      <c r="B681">
        <v>63</v>
      </c>
      <c r="C681" s="187">
        <v>16.799999237060547</v>
      </c>
      <c r="D681">
        <v>0</v>
      </c>
      <c r="E681" s="184"/>
      <c r="F681" s="184"/>
      <c r="G681" s="185"/>
      <c r="H681" s="184"/>
      <c r="I681" s="185"/>
      <c r="J681" s="184"/>
      <c r="K681" s="184"/>
    </row>
    <row r="682" spans="1:11" ht="12.75">
      <c r="A682">
        <v>77</v>
      </c>
      <c r="B682">
        <v>67</v>
      </c>
      <c r="C682" s="187">
        <v>13.199999809265137</v>
      </c>
      <c r="D682">
        <v>0</v>
      </c>
      <c r="E682" s="184"/>
      <c r="F682" s="184"/>
      <c r="G682" s="185"/>
      <c r="H682" s="184"/>
      <c r="I682" s="185"/>
      <c r="J682" s="184"/>
      <c r="K682" s="184"/>
    </row>
    <row r="683" spans="1:11" ht="12.75">
      <c r="A683">
        <v>77</v>
      </c>
      <c r="B683">
        <v>73</v>
      </c>
      <c r="C683" s="187">
        <v>6.900000095367432</v>
      </c>
      <c r="D683">
        <v>0</v>
      </c>
      <c r="E683" s="184"/>
      <c r="F683" s="184"/>
      <c r="G683" s="185"/>
      <c r="H683" s="184"/>
      <c r="I683" s="185"/>
      <c r="J683" s="184"/>
      <c r="K683" s="184"/>
    </row>
    <row r="684" spans="1:11" ht="12.75">
      <c r="A684">
        <v>77</v>
      </c>
      <c r="B684">
        <v>75</v>
      </c>
      <c r="C684" s="187">
        <v>5.599999904632568</v>
      </c>
      <c r="D684">
        <v>0</v>
      </c>
      <c r="E684" s="184"/>
      <c r="F684" s="184"/>
      <c r="G684" s="185"/>
      <c r="H684" s="184"/>
      <c r="I684" s="185"/>
      <c r="J684" s="184"/>
      <c r="K684" s="184"/>
    </row>
    <row r="685" spans="1:11" ht="12.75">
      <c r="A685">
        <v>77</v>
      </c>
      <c r="B685">
        <v>79</v>
      </c>
      <c r="C685" s="187">
        <v>4.5</v>
      </c>
      <c r="D685">
        <v>0</v>
      </c>
      <c r="E685" s="184"/>
      <c r="F685" s="184"/>
      <c r="G685" s="185"/>
      <c r="H685" s="184"/>
      <c r="I685" s="185"/>
      <c r="J685" s="184"/>
      <c r="K685" s="184"/>
    </row>
    <row r="686" spans="1:11" ht="12.75">
      <c r="A686">
        <v>77</v>
      </c>
      <c r="B686">
        <v>107</v>
      </c>
      <c r="C686" s="187">
        <v>11</v>
      </c>
      <c r="D686">
        <v>0</v>
      </c>
      <c r="E686" s="184"/>
      <c r="F686" s="184"/>
      <c r="G686" s="185"/>
      <c r="H686" s="184"/>
      <c r="I686" s="185"/>
      <c r="J686" s="184"/>
      <c r="K686" s="184"/>
    </row>
    <row r="687" spans="1:11" ht="12.75">
      <c r="A687">
        <v>77</v>
      </c>
      <c r="B687">
        <v>112</v>
      </c>
      <c r="C687" s="187">
        <v>7</v>
      </c>
      <c r="D687">
        <v>0</v>
      </c>
      <c r="E687" s="184"/>
      <c r="F687" s="184"/>
      <c r="G687" s="185"/>
      <c r="H687" s="184"/>
      <c r="I687" s="185"/>
      <c r="J687" s="184"/>
      <c r="K687" s="184"/>
    </row>
    <row r="688" spans="1:11" ht="12.75">
      <c r="A688">
        <v>77</v>
      </c>
      <c r="B688">
        <v>114</v>
      </c>
      <c r="C688" s="187">
        <v>6</v>
      </c>
      <c r="D688">
        <v>0</v>
      </c>
      <c r="E688" s="184"/>
      <c r="F688" s="184"/>
      <c r="G688" s="185"/>
      <c r="H688" s="184"/>
      <c r="I688" s="185"/>
      <c r="J688" s="184"/>
      <c r="K688" s="184"/>
    </row>
    <row r="689" spans="1:11" ht="12.75">
      <c r="A689">
        <v>79</v>
      </c>
      <c r="B689">
        <v>75</v>
      </c>
      <c r="C689" s="187">
        <v>8.800000190734863</v>
      </c>
      <c r="D689">
        <v>0</v>
      </c>
      <c r="E689" s="184"/>
      <c r="F689" s="184"/>
      <c r="G689" s="185"/>
      <c r="H689" s="184"/>
      <c r="I689" s="185"/>
      <c r="J689" s="184"/>
      <c r="K689" s="184"/>
    </row>
    <row r="690" spans="1:11" ht="12.75">
      <c r="A690">
        <v>79</v>
      </c>
      <c r="B690">
        <v>77</v>
      </c>
      <c r="C690" s="187">
        <v>4.5</v>
      </c>
      <c r="D690">
        <v>0</v>
      </c>
      <c r="E690" s="184"/>
      <c r="F690" s="184"/>
      <c r="G690" s="185"/>
      <c r="H690" s="184"/>
      <c r="I690" s="185"/>
      <c r="J690" s="184"/>
      <c r="K690" s="184"/>
    </row>
    <row r="691" spans="1:11" ht="12.75">
      <c r="A691">
        <v>79</v>
      </c>
      <c r="B691">
        <v>81</v>
      </c>
      <c r="C691" s="187">
        <v>3.799999952316284</v>
      </c>
      <c r="D691">
        <v>0</v>
      </c>
      <c r="E691" s="184"/>
      <c r="F691" s="184"/>
      <c r="G691" s="185"/>
      <c r="H691" s="184"/>
      <c r="I691" s="185"/>
      <c r="J691" s="184"/>
      <c r="K691" s="184"/>
    </row>
    <row r="692" spans="1:11" ht="12.75">
      <c r="A692">
        <v>79</v>
      </c>
      <c r="B692">
        <v>83</v>
      </c>
      <c r="C692" s="187">
        <v>5.099999904632568</v>
      </c>
      <c r="D692">
        <v>0</v>
      </c>
      <c r="E692" s="184"/>
      <c r="F692" s="184"/>
      <c r="G692" s="185"/>
      <c r="H692" s="184"/>
      <c r="I692" s="185"/>
      <c r="J692" s="184"/>
      <c r="K692" s="184"/>
    </row>
    <row r="693" spans="1:11" ht="12.75">
      <c r="A693">
        <v>79</v>
      </c>
      <c r="B693">
        <v>107</v>
      </c>
      <c r="C693" s="187">
        <v>9</v>
      </c>
      <c r="D693">
        <v>0</v>
      </c>
      <c r="E693" s="184"/>
      <c r="F693" s="184"/>
      <c r="G693" s="185"/>
      <c r="H693" s="184"/>
      <c r="I693" s="185"/>
      <c r="J693" s="184"/>
      <c r="K693" s="184"/>
    </row>
    <row r="694" spans="1:11" ht="12.75">
      <c r="A694">
        <v>79</v>
      </c>
      <c r="B694">
        <v>108</v>
      </c>
      <c r="C694" s="187">
        <v>4.300000190734863</v>
      </c>
      <c r="D694">
        <v>0</v>
      </c>
      <c r="E694" s="184"/>
      <c r="F694" s="184"/>
      <c r="G694" s="185"/>
      <c r="H694" s="184"/>
      <c r="I694" s="185"/>
      <c r="J694" s="184"/>
      <c r="K694" s="184"/>
    </row>
    <row r="695" spans="1:11" ht="12.75">
      <c r="A695">
        <v>79</v>
      </c>
      <c r="B695">
        <v>110</v>
      </c>
      <c r="C695" s="187">
        <v>2.4000000953674316</v>
      </c>
      <c r="D695">
        <v>0</v>
      </c>
      <c r="E695" s="184"/>
      <c r="F695" s="184"/>
      <c r="G695" s="185"/>
      <c r="H695" s="184"/>
      <c r="I695" s="185"/>
      <c r="J695" s="184"/>
      <c r="K695" s="184"/>
    </row>
    <row r="696" spans="1:11" ht="12.75">
      <c r="A696">
        <v>79</v>
      </c>
      <c r="B696">
        <v>112</v>
      </c>
      <c r="C696" s="187">
        <v>5.199999809265137</v>
      </c>
      <c r="D696">
        <v>0</v>
      </c>
      <c r="E696" s="184"/>
      <c r="F696" s="184"/>
      <c r="G696" s="185"/>
      <c r="H696" s="184"/>
      <c r="I696" s="185"/>
      <c r="J696" s="184"/>
      <c r="K696" s="184"/>
    </row>
    <row r="697" spans="1:11" ht="12.75">
      <c r="A697">
        <v>81</v>
      </c>
      <c r="B697">
        <v>75</v>
      </c>
      <c r="C697" s="187">
        <v>10.5</v>
      </c>
      <c r="D697">
        <v>0</v>
      </c>
      <c r="E697" s="184"/>
      <c r="F697" s="184"/>
      <c r="G697" s="185"/>
      <c r="H697" s="184"/>
      <c r="I697" s="185"/>
      <c r="J697" s="184"/>
      <c r="K697" s="184"/>
    </row>
    <row r="698" spans="1:11" ht="12.75">
      <c r="A698">
        <v>81</v>
      </c>
      <c r="B698">
        <v>79</v>
      </c>
      <c r="C698" s="187">
        <v>3.799999952316284</v>
      </c>
      <c r="D698">
        <v>0</v>
      </c>
      <c r="E698" s="184"/>
      <c r="F698" s="184"/>
      <c r="G698" s="185"/>
      <c r="H698" s="184"/>
      <c r="I698" s="185"/>
      <c r="J698" s="184"/>
      <c r="K698" s="184"/>
    </row>
    <row r="699" spans="1:11" ht="12.75">
      <c r="A699">
        <v>81</v>
      </c>
      <c r="B699">
        <v>83</v>
      </c>
      <c r="C699" s="187">
        <v>4.300000190734863</v>
      </c>
      <c r="D699">
        <v>0</v>
      </c>
      <c r="E699" s="184"/>
      <c r="F699" s="184"/>
      <c r="G699" s="185"/>
      <c r="H699" s="184"/>
      <c r="I699" s="185"/>
      <c r="J699" s="184"/>
      <c r="K699" s="184"/>
    </row>
    <row r="700" spans="1:11" ht="12.75">
      <c r="A700">
        <v>81</v>
      </c>
      <c r="B700">
        <v>105</v>
      </c>
      <c r="C700" s="187">
        <v>14.800000190734863</v>
      </c>
      <c r="D700">
        <v>0</v>
      </c>
      <c r="E700" s="184"/>
      <c r="F700" s="184"/>
      <c r="G700" s="185"/>
      <c r="H700" s="184"/>
      <c r="I700" s="185"/>
      <c r="J700" s="184"/>
      <c r="K700" s="184"/>
    </row>
    <row r="701" spans="1:11" ht="12.75">
      <c r="A701">
        <v>81</v>
      </c>
      <c r="B701">
        <v>107</v>
      </c>
      <c r="C701" s="187">
        <v>5.400000095367432</v>
      </c>
      <c r="D701">
        <v>0</v>
      </c>
      <c r="E701" s="184"/>
      <c r="F701" s="184"/>
      <c r="G701" s="185"/>
      <c r="H701" s="184"/>
      <c r="I701" s="185"/>
      <c r="J701" s="184"/>
      <c r="K701" s="184"/>
    </row>
    <row r="702" spans="1:11" ht="12.75">
      <c r="A702">
        <v>81</v>
      </c>
      <c r="B702">
        <v>108</v>
      </c>
      <c r="C702" s="187">
        <v>5.800000190734863</v>
      </c>
      <c r="D702">
        <v>0</v>
      </c>
      <c r="E702" s="184"/>
      <c r="F702" s="184"/>
      <c r="G702" s="185"/>
      <c r="H702" s="184"/>
      <c r="I702" s="185"/>
      <c r="J702" s="184"/>
      <c r="K702" s="184"/>
    </row>
    <row r="703" spans="1:11" ht="12.75">
      <c r="A703">
        <v>81</v>
      </c>
      <c r="B703">
        <v>110</v>
      </c>
      <c r="C703" s="187">
        <v>3.0999999046325684</v>
      </c>
      <c r="D703">
        <v>0</v>
      </c>
      <c r="E703" s="184"/>
      <c r="F703" s="184"/>
      <c r="G703" s="185"/>
      <c r="H703" s="184"/>
      <c r="I703" s="185"/>
      <c r="J703" s="184"/>
      <c r="K703" s="184"/>
    </row>
    <row r="704" spans="1:11" ht="12.75">
      <c r="A704">
        <v>81</v>
      </c>
      <c r="B704">
        <v>2038</v>
      </c>
      <c r="D704">
        <v>0</v>
      </c>
      <c r="E704" s="184"/>
      <c r="F704" s="184"/>
      <c r="G704" s="185"/>
      <c r="H704" s="184"/>
      <c r="I704" s="185"/>
      <c r="J704" s="184"/>
      <c r="K704" s="184"/>
    </row>
    <row r="705" spans="1:11" ht="12.75">
      <c r="A705">
        <v>81</v>
      </c>
      <c r="B705">
        <v>2042</v>
      </c>
      <c r="D705">
        <v>0</v>
      </c>
      <c r="E705" s="184"/>
      <c r="F705" s="184"/>
      <c r="G705" s="185"/>
      <c r="H705" s="184"/>
      <c r="I705" s="185"/>
      <c r="J705" s="184"/>
      <c r="K705" s="184"/>
    </row>
    <row r="706" spans="1:11" ht="12.75">
      <c r="A706">
        <v>81</v>
      </c>
      <c r="B706">
        <v>2044</v>
      </c>
      <c r="D706">
        <v>0</v>
      </c>
      <c r="E706" s="184"/>
      <c r="F706" s="184"/>
      <c r="G706" s="185"/>
      <c r="H706" s="184"/>
      <c r="I706" s="185"/>
      <c r="J706" s="184"/>
      <c r="K706" s="184"/>
    </row>
    <row r="707" spans="1:11" ht="12.75">
      <c r="A707">
        <v>81</v>
      </c>
      <c r="B707">
        <v>2045</v>
      </c>
      <c r="D707">
        <v>0</v>
      </c>
      <c r="E707" s="184"/>
      <c r="F707" s="184"/>
      <c r="G707" s="185"/>
      <c r="H707" s="184"/>
      <c r="I707" s="185"/>
      <c r="J707" s="184"/>
      <c r="K707" s="184"/>
    </row>
    <row r="708" spans="1:11" ht="12.75">
      <c r="A708">
        <v>83</v>
      </c>
      <c r="B708">
        <v>79</v>
      </c>
      <c r="C708" s="187">
        <v>5.099999904632568</v>
      </c>
      <c r="D708">
        <v>0</v>
      </c>
      <c r="E708" s="184"/>
      <c r="F708" s="184"/>
      <c r="G708" s="185"/>
      <c r="H708" s="184"/>
      <c r="I708" s="185"/>
      <c r="J708" s="184"/>
      <c r="K708" s="184"/>
    </row>
    <row r="709" spans="1:11" ht="12.75">
      <c r="A709">
        <v>83</v>
      </c>
      <c r="B709">
        <v>81</v>
      </c>
      <c r="C709" s="187">
        <v>4.300000190734863</v>
      </c>
      <c r="D709">
        <v>0</v>
      </c>
      <c r="E709" s="184"/>
      <c r="F709" s="184"/>
      <c r="G709" s="185"/>
      <c r="H709" s="184"/>
      <c r="I709" s="185"/>
      <c r="J709" s="184"/>
      <c r="K709" s="184"/>
    </row>
    <row r="710" spans="1:11" ht="12.75">
      <c r="A710">
        <v>83</v>
      </c>
      <c r="B710">
        <v>85</v>
      </c>
      <c r="C710" s="187">
        <v>5.599999904632568</v>
      </c>
      <c r="D710">
        <v>0</v>
      </c>
      <c r="E710" s="184"/>
      <c r="F710" s="184"/>
      <c r="G710" s="185"/>
      <c r="H710" s="184"/>
      <c r="I710" s="185"/>
      <c r="J710" s="184"/>
      <c r="K710" s="184"/>
    </row>
    <row r="711" spans="1:11" ht="12.75">
      <c r="A711">
        <v>83</v>
      </c>
      <c r="B711">
        <v>108</v>
      </c>
      <c r="C711" s="187">
        <v>3.799999952316284</v>
      </c>
      <c r="D711">
        <v>0</v>
      </c>
      <c r="E711" s="184"/>
      <c r="F711" s="184"/>
      <c r="G711" s="185"/>
      <c r="H711" s="184"/>
      <c r="I711" s="185"/>
      <c r="J711" s="184"/>
      <c r="K711" s="184"/>
    </row>
    <row r="712" spans="1:11" ht="12.75">
      <c r="A712">
        <v>83</v>
      </c>
      <c r="B712">
        <v>110</v>
      </c>
      <c r="C712" s="187">
        <v>5.800000190734863</v>
      </c>
      <c r="D712">
        <v>0</v>
      </c>
      <c r="E712" s="184"/>
      <c r="F712" s="184"/>
      <c r="G712" s="185"/>
      <c r="H712" s="184"/>
      <c r="I712" s="185"/>
      <c r="J712" s="184"/>
      <c r="K712" s="184"/>
    </row>
    <row r="713" spans="1:11" ht="12.75">
      <c r="A713">
        <v>83</v>
      </c>
      <c r="B713">
        <v>2044</v>
      </c>
      <c r="D713">
        <v>0</v>
      </c>
      <c r="E713" s="184"/>
      <c r="F713" s="184"/>
      <c r="G713" s="185"/>
      <c r="H713" s="184"/>
      <c r="I713" s="185"/>
      <c r="J713" s="184"/>
      <c r="K713" s="184"/>
    </row>
    <row r="714" spans="1:11" ht="12.75">
      <c r="A714">
        <v>85</v>
      </c>
      <c r="B714">
        <v>83</v>
      </c>
      <c r="C714" s="187">
        <v>5.599999904632568</v>
      </c>
      <c r="D714">
        <v>0</v>
      </c>
      <c r="E714" s="184"/>
      <c r="F714" s="184"/>
      <c r="G714" s="185"/>
      <c r="H714" s="184"/>
      <c r="I714" s="185"/>
      <c r="J714" s="184"/>
      <c r="K714" s="184"/>
    </row>
    <row r="715" spans="1:11" ht="12.75">
      <c r="A715">
        <v>85</v>
      </c>
      <c r="B715">
        <v>106</v>
      </c>
      <c r="C715" s="187">
        <v>2.799999952316284</v>
      </c>
      <c r="D715">
        <v>0</v>
      </c>
      <c r="E715" s="184"/>
      <c r="F715" s="184"/>
      <c r="G715" s="185"/>
      <c r="H715" s="184"/>
      <c r="I715" s="185"/>
      <c r="J715" s="184"/>
      <c r="K715" s="184"/>
    </row>
    <row r="716" spans="1:11" ht="12.75">
      <c r="A716">
        <v>85</v>
      </c>
      <c r="B716">
        <v>2027</v>
      </c>
      <c r="D716">
        <v>0</v>
      </c>
      <c r="E716" s="184"/>
      <c r="F716" s="184"/>
      <c r="G716" s="185"/>
      <c r="H716" s="184"/>
      <c r="I716" s="185"/>
      <c r="J716" s="184"/>
      <c r="K716" s="184"/>
    </row>
    <row r="717" spans="1:11" ht="12.75">
      <c r="A717">
        <v>85</v>
      </c>
      <c r="B717">
        <v>2030</v>
      </c>
      <c r="D717">
        <v>0</v>
      </c>
      <c r="E717" s="184"/>
      <c r="F717" s="184"/>
      <c r="G717" s="185"/>
      <c r="H717" s="184"/>
      <c r="I717" s="185"/>
      <c r="J717" s="184"/>
      <c r="K717" s="184"/>
    </row>
    <row r="718" spans="1:11" ht="12.75">
      <c r="A718">
        <v>85</v>
      </c>
      <c r="B718">
        <v>2032</v>
      </c>
      <c r="D718">
        <v>0</v>
      </c>
      <c r="E718" s="184"/>
      <c r="F718" s="184"/>
      <c r="G718" s="185"/>
      <c r="H718" s="184"/>
      <c r="I718" s="185"/>
      <c r="J718" s="184"/>
      <c r="K718" s="184"/>
    </row>
    <row r="719" spans="1:11" ht="12.75">
      <c r="A719">
        <v>85</v>
      </c>
      <c r="B719">
        <v>2034</v>
      </c>
      <c r="D719">
        <v>0</v>
      </c>
      <c r="E719" s="184"/>
      <c r="F719" s="184"/>
      <c r="G719" s="185"/>
      <c r="H719" s="184"/>
      <c r="I719" s="185"/>
      <c r="J719" s="184"/>
      <c r="K719" s="184"/>
    </row>
    <row r="720" spans="1:11" ht="12.75">
      <c r="A720">
        <v>85</v>
      </c>
      <c r="B720">
        <v>2036</v>
      </c>
      <c r="D720">
        <v>0</v>
      </c>
      <c r="E720" s="184"/>
      <c r="F720" s="184"/>
      <c r="G720" s="185"/>
      <c r="H720" s="184"/>
      <c r="I720" s="185"/>
      <c r="J720" s="184"/>
      <c r="K720" s="184"/>
    </row>
    <row r="721" spans="1:11" ht="12.75">
      <c r="A721">
        <v>85</v>
      </c>
      <c r="B721">
        <v>2037</v>
      </c>
      <c r="D721">
        <v>0</v>
      </c>
      <c r="E721" s="184"/>
      <c r="F721" s="184"/>
      <c r="G721" s="185"/>
      <c r="H721" s="184"/>
      <c r="I721" s="185"/>
      <c r="J721" s="184"/>
      <c r="K721" s="184"/>
    </row>
    <row r="722" spans="1:11" ht="12.75">
      <c r="A722">
        <v>85</v>
      </c>
      <c r="B722">
        <v>2042</v>
      </c>
      <c r="D722">
        <v>0</v>
      </c>
      <c r="E722" s="184"/>
      <c r="F722" s="184"/>
      <c r="G722" s="185"/>
      <c r="H722" s="184"/>
      <c r="I722" s="185"/>
      <c r="J722" s="184"/>
      <c r="K722" s="184"/>
    </row>
    <row r="723" spans="1:11" ht="12.75">
      <c r="A723">
        <v>85</v>
      </c>
      <c r="B723">
        <v>2044</v>
      </c>
      <c r="D723">
        <v>0</v>
      </c>
      <c r="E723" s="184"/>
      <c r="F723" s="184"/>
      <c r="G723" s="185"/>
      <c r="H723" s="184"/>
      <c r="I723" s="185"/>
      <c r="J723" s="184"/>
      <c r="K723" s="184"/>
    </row>
    <row r="724" spans="1:11" ht="12.75">
      <c r="A724">
        <v>101</v>
      </c>
      <c r="B724">
        <v>102</v>
      </c>
      <c r="C724" s="187">
        <v>2.9000000953674316</v>
      </c>
      <c r="D724">
        <v>0</v>
      </c>
      <c r="E724" s="184"/>
      <c r="F724" s="184"/>
      <c r="G724" s="185"/>
      <c r="H724" s="184"/>
      <c r="I724" s="185"/>
      <c r="J724" s="184"/>
      <c r="K724" s="184"/>
    </row>
    <row r="725" spans="1:11" ht="12.75">
      <c r="A725">
        <v>102</v>
      </c>
      <c r="B725">
        <v>101</v>
      </c>
      <c r="C725" s="187">
        <v>2.9000000953674316</v>
      </c>
      <c r="D725">
        <v>0</v>
      </c>
      <c r="E725" s="184"/>
      <c r="F725" s="184"/>
      <c r="G725" s="185"/>
      <c r="H725" s="184"/>
      <c r="I725" s="185"/>
      <c r="J725" s="184"/>
      <c r="K725" s="184"/>
    </row>
    <row r="726" spans="1:11" ht="12.75">
      <c r="A726">
        <v>102</v>
      </c>
      <c r="B726">
        <v>104</v>
      </c>
      <c r="C726" s="187">
        <v>5.599999904632568</v>
      </c>
      <c r="D726">
        <v>0</v>
      </c>
      <c r="E726" s="184"/>
      <c r="F726" s="184"/>
      <c r="G726" s="185"/>
      <c r="H726" s="184"/>
      <c r="I726" s="185"/>
      <c r="J726" s="184"/>
      <c r="K726" s="184"/>
    </row>
    <row r="727" spans="1:11" ht="12.75">
      <c r="A727">
        <v>104</v>
      </c>
      <c r="B727">
        <v>102</v>
      </c>
      <c r="C727" s="187">
        <v>5.599999904632568</v>
      </c>
      <c r="D727">
        <v>0</v>
      </c>
      <c r="E727" s="184"/>
      <c r="F727" s="184"/>
      <c r="G727" s="185"/>
      <c r="H727" s="184"/>
      <c r="I727" s="185"/>
      <c r="J727" s="184"/>
      <c r="K727" s="184"/>
    </row>
    <row r="728" spans="1:11" ht="12.75">
      <c r="A728">
        <v>104</v>
      </c>
      <c r="B728">
        <v>106</v>
      </c>
      <c r="C728" s="187">
        <v>3.4000000953674316</v>
      </c>
      <c r="D728">
        <v>0</v>
      </c>
      <c r="E728" s="184"/>
      <c r="F728" s="184"/>
      <c r="G728" s="185"/>
      <c r="H728" s="184"/>
      <c r="I728" s="185"/>
      <c r="J728" s="184"/>
      <c r="K728" s="184"/>
    </row>
    <row r="729" spans="1:11" ht="12.75">
      <c r="A729">
        <v>105</v>
      </c>
      <c r="B729">
        <v>35</v>
      </c>
      <c r="C729" s="187">
        <v>39</v>
      </c>
      <c r="D729">
        <v>0</v>
      </c>
      <c r="E729" s="184"/>
      <c r="F729" s="184"/>
      <c r="G729" s="185"/>
      <c r="H729" s="184"/>
      <c r="I729" s="185"/>
      <c r="J729" s="184"/>
      <c r="K729" s="184"/>
    </row>
    <row r="730" spans="1:11" ht="12.75">
      <c r="A730">
        <v>105</v>
      </c>
      <c r="B730">
        <v>53</v>
      </c>
      <c r="C730" s="187">
        <v>24.200000762939453</v>
      </c>
      <c r="D730">
        <v>0</v>
      </c>
      <c r="E730" s="184"/>
      <c r="F730" s="184"/>
      <c r="G730" s="185"/>
      <c r="H730" s="184"/>
      <c r="I730" s="185"/>
      <c r="J730" s="184"/>
      <c r="K730" s="184"/>
    </row>
    <row r="731" spans="1:11" ht="12.75">
      <c r="A731">
        <v>105</v>
      </c>
      <c r="B731">
        <v>67</v>
      </c>
      <c r="C731" s="187">
        <v>6.599999904632568</v>
      </c>
      <c r="D731">
        <v>0</v>
      </c>
      <c r="E731" s="184"/>
      <c r="F731" s="184"/>
      <c r="G731" s="185"/>
      <c r="H731" s="184"/>
      <c r="I731" s="185"/>
      <c r="J731" s="184"/>
      <c r="K731" s="184"/>
    </row>
    <row r="732" spans="1:11" ht="12.75">
      <c r="A732">
        <v>105</v>
      </c>
      <c r="B732">
        <v>69</v>
      </c>
      <c r="C732" s="187">
        <v>11.100000381469727</v>
      </c>
      <c r="D732">
        <v>0</v>
      </c>
      <c r="E732" s="184"/>
      <c r="F732" s="184"/>
      <c r="G732" s="185"/>
      <c r="H732" s="184"/>
      <c r="I732" s="185"/>
      <c r="J732" s="184"/>
      <c r="K732" s="184"/>
    </row>
    <row r="733" spans="1:11" ht="12.75">
      <c r="A733">
        <v>105</v>
      </c>
      <c r="B733">
        <v>73</v>
      </c>
      <c r="C733" s="187">
        <v>9.800000190734863</v>
      </c>
      <c r="D733">
        <v>0</v>
      </c>
      <c r="E733" s="184"/>
      <c r="F733" s="184"/>
      <c r="G733" s="185"/>
      <c r="H733" s="184"/>
      <c r="I733" s="185"/>
      <c r="J733" s="184"/>
      <c r="K733" s="184"/>
    </row>
    <row r="734" spans="1:11" ht="12.75">
      <c r="A734">
        <v>105</v>
      </c>
      <c r="B734">
        <v>75</v>
      </c>
      <c r="C734" s="187">
        <v>5.800000190734863</v>
      </c>
      <c r="D734">
        <v>0</v>
      </c>
      <c r="E734" s="184"/>
      <c r="F734" s="184"/>
      <c r="G734" s="185"/>
      <c r="H734" s="184"/>
      <c r="I734" s="185"/>
      <c r="J734" s="184"/>
      <c r="K734" s="184"/>
    </row>
    <row r="735" spans="1:11" ht="12.75">
      <c r="A735">
        <v>105</v>
      </c>
      <c r="B735">
        <v>81</v>
      </c>
      <c r="C735" s="187">
        <v>14.800000190734863</v>
      </c>
      <c r="D735">
        <v>0</v>
      </c>
      <c r="E735" s="184"/>
      <c r="F735" s="184"/>
      <c r="G735" s="185"/>
      <c r="H735" s="184"/>
      <c r="I735" s="185"/>
      <c r="J735" s="184"/>
      <c r="K735" s="184"/>
    </row>
    <row r="736" spans="1:11" ht="12.75">
      <c r="A736">
        <v>105</v>
      </c>
      <c r="B736">
        <v>107</v>
      </c>
      <c r="C736" s="187">
        <v>12.199999809265137</v>
      </c>
      <c r="D736">
        <v>0</v>
      </c>
      <c r="E736" s="184"/>
      <c r="F736" s="184"/>
      <c r="G736" s="185"/>
      <c r="H736" s="184"/>
      <c r="I736" s="185"/>
      <c r="J736" s="184"/>
      <c r="K736" s="184"/>
    </row>
    <row r="737" spans="1:11" ht="12.75">
      <c r="A737">
        <v>105</v>
      </c>
      <c r="B737">
        <v>118</v>
      </c>
      <c r="D737">
        <v>0</v>
      </c>
      <c r="E737" s="184"/>
      <c r="F737" s="184"/>
      <c r="G737" s="185"/>
      <c r="H737" s="184"/>
      <c r="I737" s="185"/>
      <c r="J737" s="184"/>
      <c r="K737" s="184"/>
    </row>
    <row r="738" spans="1:11" ht="12.75">
      <c r="A738">
        <v>105</v>
      </c>
      <c r="B738">
        <v>2043</v>
      </c>
      <c r="D738">
        <v>0</v>
      </c>
      <c r="E738" s="184"/>
      <c r="F738" s="184"/>
      <c r="G738" s="185"/>
      <c r="H738" s="184"/>
      <c r="I738" s="185"/>
      <c r="J738" s="184"/>
      <c r="K738" s="184"/>
    </row>
    <row r="739" spans="1:11" ht="12.75">
      <c r="A739">
        <v>105</v>
      </c>
      <c r="B739">
        <v>2046</v>
      </c>
      <c r="D739">
        <v>0</v>
      </c>
      <c r="E739" s="184"/>
      <c r="F739" s="184"/>
      <c r="G739" s="185"/>
      <c r="H739" s="184"/>
      <c r="I739" s="185"/>
      <c r="J739" s="184"/>
      <c r="K739" s="184"/>
    </row>
    <row r="740" spans="1:11" ht="12.75">
      <c r="A740">
        <v>105</v>
      </c>
      <c r="B740">
        <v>2048</v>
      </c>
      <c r="D740">
        <v>0</v>
      </c>
      <c r="E740" s="184"/>
      <c r="F740" s="184"/>
      <c r="G740" s="185"/>
      <c r="H740" s="184"/>
      <c r="I740" s="185"/>
      <c r="J740" s="184"/>
      <c r="K740" s="184"/>
    </row>
    <row r="741" spans="1:11" ht="12.75">
      <c r="A741">
        <v>105</v>
      </c>
      <c r="B741">
        <v>2051</v>
      </c>
      <c r="D741">
        <v>0</v>
      </c>
      <c r="E741" s="184"/>
      <c r="F741" s="184"/>
      <c r="G741" s="185"/>
      <c r="H741" s="184"/>
      <c r="I741" s="185"/>
      <c r="J741" s="184"/>
      <c r="K741" s="184"/>
    </row>
    <row r="742" spans="1:11" ht="12.75">
      <c r="A742">
        <v>105</v>
      </c>
      <c r="B742">
        <v>2059</v>
      </c>
      <c r="D742">
        <v>0</v>
      </c>
      <c r="E742" s="184"/>
      <c r="F742" s="184"/>
      <c r="G742" s="185"/>
      <c r="H742" s="184"/>
      <c r="I742" s="185"/>
      <c r="J742" s="184"/>
      <c r="K742" s="184"/>
    </row>
    <row r="743" spans="1:11" ht="12.75">
      <c r="A743">
        <v>105</v>
      </c>
      <c r="B743">
        <v>2065</v>
      </c>
      <c r="D743">
        <v>0</v>
      </c>
      <c r="E743" s="184"/>
      <c r="F743" s="184"/>
      <c r="G743" s="185"/>
      <c r="H743" s="184"/>
      <c r="I743" s="185"/>
      <c r="J743" s="184"/>
      <c r="K743" s="184"/>
    </row>
    <row r="744" spans="1:11" ht="12.75">
      <c r="A744">
        <v>105</v>
      </c>
      <c r="B744">
        <v>2073</v>
      </c>
      <c r="D744">
        <v>0</v>
      </c>
      <c r="E744" s="184"/>
      <c r="F744" s="184"/>
      <c r="G744" s="185"/>
      <c r="H744" s="184"/>
      <c r="I744" s="185"/>
      <c r="J744" s="184"/>
      <c r="K744" s="184"/>
    </row>
    <row r="745" spans="1:11" ht="12.75">
      <c r="A745">
        <v>105</v>
      </c>
      <c r="B745">
        <v>2074</v>
      </c>
      <c r="D745">
        <v>0</v>
      </c>
      <c r="E745" s="184"/>
      <c r="F745" s="184"/>
      <c r="G745" s="185"/>
      <c r="H745" s="184"/>
      <c r="I745" s="185"/>
      <c r="J745" s="184"/>
      <c r="K745" s="184"/>
    </row>
    <row r="746" spans="1:11" ht="12.75">
      <c r="A746">
        <v>105</v>
      </c>
      <c r="B746">
        <v>2200</v>
      </c>
      <c r="D746">
        <v>0</v>
      </c>
      <c r="E746" s="184"/>
      <c r="F746" s="184"/>
      <c r="G746" s="185"/>
      <c r="H746" s="184"/>
      <c r="I746" s="185"/>
      <c r="J746" s="184"/>
      <c r="K746" s="184"/>
    </row>
    <row r="747" spans="1:11" ht="12.75">
      <c r="A747">
        <v>105</v>
      </c>
      <c r="B747">
        <v>2201</v>
      </c>
      <c r="D747">
        <v>0</v>
      </c>
      <c r="E747" s="184"/>
      <c r="F747" s="184"/>
      <c r="G747" s="185"/>
      <c r="H747" s="184"/>
      <c r="I747" s="185"/>
      <c r="J747" s="184"/>
      <c r="K747" s="184"/>
    </row>
    <row r="748" spans="1:11" ht="12.75">
      <c r="A748">
        <v>105</v>
      </c>
      <c r="B748">
        <v>2202</v>
      </c>
      <c r="D748">
        <v>0</v>
      </c>
      <c r="E748" s="184"/>
      <c r="F748" s="184"/>
      <c r="G748" s="185"/>
      <c r="H748" s="184"/>
      <c r="I748" s="185"/>
      <c r="J748" s="184"/>
      <c r="K748" s="184"/>
    </row>
    <row r="749" spans="1:11" ht="12.75">
      <c r="A749">
        <v>105</v>
      </c>
      <c r="B749">
        <v>3107</v>
      </c>
      <c r="D749">
        <v>0</v>
      </c>
      <c r="E749" s="184"/>
      <c r="F749" s="184"/>
      <c r="G749" s="185"/>
      <c r="H749" s="184"/>
      <c r="I749" s="185"/>
      <c r="J749" s="184"/>
      <c r="K749" s="184"/>
    </row>
    <row r="750" spans="1:11" ht="12.75">
      <c r="A750">
        <v>106</v>
      </c>
      <c r="B750">
        <v>85</v>
      </c>
      <c r="C750" s="187">
        <v>2.799999952316284</v>
      </c>
      <c r="D750">
        <v>0</v>
      </c>
      <c r="E750" s="184"/>
      <c r="F750" s="184"/>
      <c r="G750" s="185"/>
      <c r="H750" s="184"/>
      <c r="I750" s="185"/>
      <c r="J750" s="184"/>
      <c r="K750" s="184"/>
    </row>
    <row r="751" spans="1:11" ht="12.75">
      <c r="A751">
        <v>106</v>
      </c>
      <c r="B751">
        <v>104</v>
      </c>
      <c r="C751" s="187">
        <v>3.4000000953674316</v>
      </c>
      <c r="D751">
        <v>0</v>
      </c>
      <c r="E751" s="184"/>
      <c r="F751" s="184"/>
      <c r="G751" s="185"/>
      <c r="H751" s="184"/>
      <c r="I751" s="185"/>
      <c r="J751" s="184"/>
      <c r="K751" s="184"/>
    </row>
    <row r="752" spans="1:11" ht="12.75">
      <c r="A752">
        <v>107</v>
      </c>
      <c r="B752">
        <v>75</v>
      </c>
      <c r="C752" s="187">
        <v>9.90999984741211</v>
      </c>
      <c r="D752">
        <v>0</v>
      </c>
      <c r="E752" s="184"/>
      <c r="F752" s="184"/>
      <c r="G752" s="185"/>
      <c r="H752" s="184"/>
      <c r="I752" s="185"/>
      <c r="J752" s="184"/>
      <c r="K752" s="184"/>
    </row>
    <row r="753" spans="1:11" ht="12.75">
      <c r="A753">
        <v>107</v>
      </c>
      <c r="B753">
        <v>77</v>
      </c>
      <c r="C753" s="187">
        <v>11</v>
      </c>
      <c r="D753">
        <v>0</v>
      </c>
      <c r="E753" s="184"/>
      <c r="F753" s="184"/>
      <c r="G753" s="185"/>
      <c r="H753" s="184"/>
      <c r="I753" s="185"/>
      <c r="J753" s="184"/>
      <c r="K753" s="184"/>
    </row>
    <row r="754" spans="1:11" ht="12.75">
      <c r="A754">
        <v>107</v>
      </c>
      <c r="B754">
        <v>79</v>
      </c>
      <c r="C754" s="187">
        <v>9</v>
      </c>
      <c r="D754">
        <v>0</v>
      </c>
      <c r="E754" s="184"/>
      <c r="F754" s="184"/>
      <c r="G754" s="185"/>
      <c r="H754" s="184"/>
      <c r="I754" s="185"/>
      <c r="J754" s="184"/>
      <c r="K754" s="184"/>
    </row>
    <row r="755" spans="1:11" ht="12.75">
      <c r="A755">
        <v>107</v>
      </c>
      <c r="B755">
        <v>81</v>
      </c>
      <c r="C755" s="187">
        <v>5.400000095367432</v>
      </c>
      <c r="D755">
        <v>0</v>
      </c>
      <c r="E755" s="184"/>
      <c r="F755" s="184"/>
      <c r="G755" s="185"/>
      <c r="H755" s="184"/>
      <c r="I755" s="185"/>
      <c r="J755" s="184"/>
      <c r="K755" s="184"/>
    </row>
    <row r="756" spans="1:11" ht="12.75">
      <c r="A756">
        <v>107</v>
      </c>
      <c r="B756">
        <v>105</v>
      </c>
      <c r="C756" s="187">
        <v>12.199999809265137</v>
      </c>
      <c r="D756">
        <v>0</v>
      </c>
      <c r="E756" s="184"/>
      <c r="F756" s="184"/>
      <c r="G756" s="185"/>
      <c r="H756" s="184"/>
      <c r="I756" s="185"/>
      <c r="J756" s="184"/>
      <c r="K756" s="184"/>
    </row>
    <row r="757" spans="1:11" ht="12.75">
      <c r="A757">
        <v>107</v>
      </c>
      <c r="B757">
        <v>110</v>
      </c>
      <c r="C757" s="187">
        <v>6.699999809265137</v>
      </c>
      <c r="D757">
        <v>0</v>
      </c>
      <c r="E757" s="184"/>
      <c r="F757" s="184"/>
      <c r="G757" s="185"/>
      <c r="H757" s="184"/>
      <c r="I757" s="185"/>
      <c r="J757" s="184"/>
      <c r="K757" s="184"/>
    </row>
    <row r="758" spans="1:11" ht="12.75">
      <c r="A758">
        <v>107</v>
      </c>
      <c r="B758">
        <v>2029</v>
      </c>
      <c r="D758">
        <v>0</v>
      </c>
      <c r="E758" s="184"/>
      <c r="F758" s="184"/>
      <c r="G758" s="185"/>
      <c r="H758" s="184"/>
      <c r="I758" s="185"/>
      <c r="J758" s="184"/>
      <c r="K758" s="184"/>
    </row>
    <row r="759" spans="1:11" ht="12.75">
      <c r="A759">
        <v>107</v>
      </c>
      <c r="B759">
        <v>2039</v>
      </c>
      <c r="D759">
        <v>0</v>
      </c>
      <c r="E759" s="184"/>
      <c r="F759" s="184"/>
      <c r="G759" s="185"/>
      <c r="H759" s="184"/>
      <c r="I759" s="185"/>
      <c r="J759" s="184"/>
      <c r="K759" s="184"/>
    </row>
    <row r="760" spans="1:11" ht="12.75">
      <c r="A760">
        <v>107</v>
      </c>
      <c r="B760">
        <v>2042</v>
      </c>
      <c r="D760">
        <v>0</v>
      </c>
      <c r="E760" s="184"/>
      <c r="F760" s="184"/>
      <c r="G760" s="185"/>
      <c r="H760" s="184"/>
      <c r="I760" s="185"/>
      <c r="J760" s="184"/>
      <c r="K760" s="184"/>
    </row>
    <row r="761" spans="1:11" ht="12.75">
      <c r="A761">
        <v>107</v>
      </c>
      <c r="B761">
        <v>2043</v>
      </c>
      <c r="D761">
        <v>0</v>
      </c>
      <c r="E761" s="184"/>
      <c r="F761" s="184"/>
      <c r="G761" s="185"/>
      <c r="H761" s="184"/>
      <c r="I761" s="185"/>
      <c r="J761" s="184"/>
      <c r="K761" s="184"/>
    </row>
    <row r="762" spans="1:11" ht="12.75">
      <c r="A762">
        <v>107</v>
      </c>
      <c r="B762">
        <v>2044</v>
      </c>
      <c r="D762">
        <v>0</v>
      </c>
      <c r="E762" s="184"/>
      <c r="F762" s="184"/>
      <c r="G762" s="185"/>
      <c r="H762" s="184"/>
      <c r="I762" s="185"/>
      <c r="J762" s="184"/>
      <c r="K762" s="184"/>
    </row>
    <row r="763" spans="1:11" ht="12.75">
      <c r="A763">
        <v>107</v>
      </c>
      <c r="B763">
        <v>2045</v>
      </c>
      <c r="D763">
        <v>0</v>
      </c>
      <c r="E763" s="184"/>
      <c r="F763" s="184"/>
      <c r="G763" s="185"/>
      <c r="H763" s="184"/>
      <c r="I763" s="185"/>
      <c r="J763" s="184"/>
      <c r="K763" s="184"/>
    </row>
    <row r="764" spans="1:11" ht="12.75">
      <c r="A764">
        <v>107</v>
      </c>
      <c r="B764">
        <v>2046</v>
      </c>
      <c r="D764">
        <v>0</v>
      </c>
      <c r="E764" s="184"/>
      <c r="F764" s="184"/>
      <c r="G764" s="185"/>
      <c r="H764" s="184"/>
      <c r="I764" s="185"/>
      <c r="J764" s="184"/>
      <c r="K764" s="184"/>
    </row>
    <row r="765" spans="1:11" ht="12.75">
      <c r="A765">
        <v>107</v>
      </c>
      <c r="B765">
        <v>2048</v>
      </c>
      <c r="D765">
        <v>0</v>
      </c>
      <c r="E765" s="184"/>
      <c r="F765" s="184"/>
      <c r="G765" s="185"/>
      <c r="H765" s="184"/>
      <c r="I765" s="185"/>
      <c r="J765" s="184"/>
      <c r="K765" s="184"/>
    </row>
    <row r="766" spans="1:11" ht="12.75">
      <c r="A766">
        <v>107</v>
      </c>
      <c r="B766">
        <v>2051</v>
      </c>
      <c r="D766">
        <v>0</v>
      </c>
      <c r="E766" s="184"/>
      <c r="F766" s="184"/>
      <c r="G766" s="185"/>
      <c r="H766" s="184"/>
      <c r="I766" s="185"/>
      <c r="J766" s="184"/>
      <c r="K766" s="184"/>
    </row>
    <row r="767" spans="1:11" ht="12.75">
      <c r="A767">
        <v>107</v>
      </c>
      <c r="B767">
        <v>2059</v>
      </c>
      <c r="D767">
        <v>0</v>
      </c>
      <c r="E767" s="184"/>
      <c r="F767" s="184"/>
      <c r="G767" s="185"/>
      <c r="H767" s="184"/>
      <c r="I767" s="185"/>
      <c r="J767" s="184"/>
      <c r="K767" s="184"/>
    </row>
    <row r="768" spans="1:11" ht="12.75">
      <c r="A768">
        <v>107</v>
      </c>
      <c r="B768">
        <v>2065</v>
      </c>
      <c r="D768">
        <v>0</v>
      </c>
      <c r="E768" s="184"/>
      <c r="F768" s="184"/>
      <c r="G768" s="185"/>
      <c r="H768" s="184"/>
      <c r="I768" s="185"/>
      <c r="J768" s="184"/>
      <c r="K768" s="184"/>
    </row>
    <row r="769" spans="1:11" ht="12.75">
      <c r="A769">
        <v>107</v>
      </c>
      <c r="B769">
        <v>2073</v>
      </c>
      <c r="D769">
        <v>0</v>
      </c>
      <c r="E769" s="184"/>
      <c r="F769" s="184"/>
      <c r="G769" s="185"/>
      <c r="H769" s="184"/>
      <c r="I769" s="185"/>
      <c r="J769" s="184"/>
      <c r="K769" s="184"/>
    </row>
    <row r="770" spans="1:11" ht="12.75">
      <c r="A770">
        <v>107</v>
      </c>
      <c r="B770">
        <v>2074</v>
      </c>
      <c r="D770">
        <v>0</v>
      </c>
      <c r="E770" s="184"/>
      <c r="F770" s="184"/>
      <c r="G770" s="185"/>
      <c r="H770" s="184"/>
      <c r="I770" s="185"/>
      <c r="J770" s="184"/>
      <c r="K770" s="184"/>
    </row>
    <row r="771" spans="1:11" ht="12.75">
      <c r="A771">
        <v>107</v>
      </c>
      <c r="B771">
        <v>2077</v>
      </c>
      <c r="D771">
        <v>0</v>
      </c>
      <c r="E771" s="184"/>
      <c r="F771" s="184"/>
      <c r="G771" s="185"/>
      <c r="H771" s="184"/>
      <c r="I771" s="185"/>
      <c r="J771" s="184"/>
      <c r="K771" s="184"/>
    </row>
    <row r="772" spans="1:11" ht="12.75">
      <c r="A772">
        <v>107</v>
      </c>
      <c r="B772">
        <v>2079</v>
      </c>
      <c r="D772">
        <v>0</v>
      </c>
      <c r="E772" s="184"/>
      <c r="F772" s="184"/>
      <c r="G772" s="185"/>
      <c r="H772" s="184"/>
      <c r="I772" s="185"/>
      <c r="J772" s="184"/>
      <c r="K772" s="184"/>
    </row>
    <row r="773" spans="1:11" ht="12.75">
      <c r="A773">
        <v>107</v>
      </c>
      <c r="B773">
        <v>2080</v>
      </c>
      <c r="D773">
        <v>0</v>
      </c>
      <c r="E773" s="184"/>
      <c r="F773" s="184"/>
      <c r="G773" s="185"/>
      <c r="H773" s="184"/>
      <c r="I773" s="185"/>
      <c r="J773" s="184"/>
      <c r="K773" s="184"/>
    </row>
    <row r="774" spans="1:11" ht="12.75">
      <c r="A774">
        <v>107</v>
      </c>
      <c r="B774">
        <v>2084</v>
      </c>
      <c r="D774">
        <v>0</v>
      </c>
      <c r="E774" s="184"/>
      <c r="F774" s="184"/>
      <c r="G774" s="185"/>
      <c r="H774" s="184"/>
      <c r="I774" s="185"/>
      <c r="J774" s="184"/>
      <c r="K774" s="184"/>
    </row>
    <row r="775" spans="1:11" ht="12.75">
      <c r="A775">
        <v>107</v>
      </c>
      <c r="B775">
        <v>2087</v>
      </c>
      <c r="D775">
        <v>0</v>
      </c>
      <c r="E775" s="184"/>
      <c r="F775" s="184"/>
      <c r="G775" s="185"/>
      <c r="H775" s="184"/>
      <c r="I775" s="185"/>
      <c r="J775" s="184"/>
      <c r="K775" s="184"/>
    </row>
    <row r="776" spans="1:11" ht="12.75">
      <c r="A776">
        <v>107</v>
      </c>
      <c r="B776">
        <v>2089</v>
      </c>
      <c r="D776">
        <v>0</v>
      </c>
      <c r="E776" s="184"/>
      <c r="F776" s="184"/>
      <c r="G776" s="185"/>
      <c r="H776" s="184"/>
      <c r="I776" s="185"/>
      <c r="J776" s="184"/>
      <c r="K776" s="184"/>
    </row>
    <row r="777" spans="1:11" ht="12.75">
      <c r="A777">
        <v>107</v>
      </c>
      <c r="B777">
        <v>2094</v>
      </c>
      <c r="D777">
        <v>0</v>
      </c>
      <c r="E777" s="184"/>
      <c r="F777" s="184"/>
      <c r="G777" s="185"/>
      <c r="H777" s="184"/>
      <c r="I777" s="185"/>
      <c r="J777" s="184"/>
      <c r="K777" s="184"/>
    </row>
    <row r="778" spans="1:11" ht="12.75">
      <c r="A778">
        <v>107</v>
      </c>
      <c r="B778">
        <v>2096</v>
      </c>
      <c r="D778">
        <v>0</v>
      </c>
      <c r="E778" s="184"/>
      <c r="F778" s="184"/>
      <c r="G778" s="185"/>
      <c r="H778" s="184"/>
      <c r="I778" s="185"/>
      <c r="J778" s="184"/>
      <c r="K778" s="184"/>
    </row>
    <row r="779" spans="1:11" ht="12.75">
      <c r="A779">
        <v>107</v>
      </c>
      <c r="B779">
        <v>2200</v>
      </c>
      <c r="D779">
        <v>0</v>
      </c>
      <c r="E779" s="184"/>
      <c r="F779" s="184"/>
      <c r="G779" s="185"/>
      <c r="H779" s="184"/>
      <c r="I779" s="185"/>
      <c r="J779" s="184"/>
      <c r="K779" s="184"/>
    </row>
    <row r="780" spans="1:11" ht="12.75">
      <c r="A780">
        <v>107</v>
      </c>
      <c r="B780">
        <v>2201</v>
      </c>
      <c r="D780">
        <v>0</v>
      </c>
      <c r="E780" s="184"/>
      <c r="F780" s="184"/>
      <c r="G780" s="185"/>
      <c r="H780" s="184"/>
      <c r="I780" s="185"/>
      <c r="J780" s="184"/>
      <c r="K780" s="184"/>
    </row>
    <row r="781" spans="1:11" ht="12.75">
      <c r="A781">
        <v>107</v>
      </c>
      <c r="B781">
        <v>2202</v>
      </c>
      <c r="D781">
        <v>0</v>
      </c>
      <c r="E781" s="184"/>
      <c r="F781" s="184"/>
      <c r="G781" s="185"/>
      <c r="H781" s="184"/>
      <c r="I781" s="185"/>
      <c r="J781" s="184"/>
      <c r="K781" s="184"/>
    </row>
    <row r="782" spans="1:11" ht="12.75">
      <c r="A782">
        <v>108</v>
      </c>
      <c r="B782">
        <v>79</v>
      </c>
      <c r="C782" s="187">
        <v>4.300000190734863</v>
      </c>
      <c r="D782">
        <v>0</v>
      </c>
      <c r="E782" s="184"/>
      <c r="F782" s="184"/>
      <c r="G782" s="185"/>
      <c r="H782" s="184"/>
      <c r="I782" s="185"/>
      <c r="J782" s="184"/>
      <c r="K782" s="184"/>
    </row>
    <row r="783" spans="1:11" ht="12.75">
      <c r="A783">
        <v>108</v>
      </c>
      <c r="B783">
        <v>81</v>
      </c>
      <c r="C783" s="187">
        <v>5.800000190734863</v>
      </c>
      <c r="D783">
        <v>0</v>
      </c>
      <c r="E783" s="184"/>
      <c r="F783" s="184"/>
      <c r="G783" s="185"/>
      <c r="H783" s="184"/>
      <c r="I783" s="185"/>
      <c r="J783" s="184"/>
      <c r="K783" s="184"/>
    </row>
    <row r="784" spans="1:11" ht="12.75">
      <c r="A784">
        <v>108</v>
      </c>
      <c r="B784">
        <v>83</v>
      </c>
      <c r="C784" s="187">
        <v>3.799999952316284</v>
      </c>
      <c r="D784">
        <v>0</v>
      </c>
      <c r="E784" s="184"/>
      <c r="F784" s="184"/>
      <c r="G784" s="185"/>
      <c r="H784" s="184"/>
      <c r="I784" s="185"/>
      <c r="J784" s="184"/>
      <c r="K784" s="184"/>
    </row>
    <row r="785" spans="1:11" ht="12.75">
      <c r="A785">
        <v>108</v>
      </c>
      <c r="B785">
        <v>110</v>
      </c>
      <c r="C785" s="187">
        <v>5.800000190734863</v>
      </c>
      <c r="D785">
        <v>0</v>
      </c>
      <c r="E785" s="184"/>
      <c r="F785" s="184"/>
      <c r="G785" s="185"/>
      <c r="H785" s="184"/>
      <c r="I785" s="185"/>
      <c r="J785" s="184"/>
      <c r="K785" s="184"/>
    </row>
    <row r="786" spans="1:11" ht="12.75">
      <c r="A786">
        <v>108</v>
      </c>
      <c r="B786">
        <v>112</v>
      </c>
      <c r="C786" s="187">
        <v>2.9000000953674316</v>
      </c>
      <c r="D786">
        <v>0</v>
      </c>
      <c r="E786" s="184"/>
      <c r="F786" s="184"/>
      <c r="G786" s="185"/>
      <c r="H786" s="184"/>
      <c r="I786" s="185"/>
      <c r="J786" s="184"/>
      <c r="K786" s="184"/>
    </row>
    <row r="787" spans="1:11" ht="12.75">
      <c r="A787">
        <v>110</v>
      </c>
      <c r="B787">
        <v>79</v>
      </c>
      <c r="C787" s="187">
        <v>2.4000000953674316</v>
      </c>
      <c r="D787">
        <v>0</v>
      </c>
      <c r="E787" s="184"/>
      <c r="F787" s="184"/>
      <c r="G787" s="185"/>
      <c r="H787" s="184"/>
      <c r="I787" s="185"/>
      <c r="J787" s="184"/>
      <c r="K787" s="184"/>
    </row>
    <row r="788" spans="1:11" ht="12.75">
      <c r="A788">
        <v>110</v>
      </c>
      <c r="B788">
        <v>81</v>
      </c>
      <c r="C788" s="187">
        <v>3.0999999046325684</v>
      </c>
      <c r="D788">
        <v>0</v>
      </c>
      <c r="E788" s="184"/>
      <c r="F788" s="184"/>
      <c r="G788" s="185"/>
      <c r="H788" s="184"/>
      <c r="I788" s="185"/>
      <c r="J788" s="184"/>
      <c r="K788" s="184"/>
    </row>
    <row r="789" spans="1:11" ht="12.75">
      <c r="A789">
        <v>110</v>
      </c>
      <c r="B789">
        <v>83</v>
      </c>
      <c r="C789" s="187">
        <v>5.800000190734863</v>
      </c>
      <c r="D789">
        <v>0</v>
      </c>
      <c r="E789" s="184"/>
      <c r="F789" s="184"/>
      <c r="G789" s="185"/>
      <c r="H789" s="184"/>
      <c r="I789" s="185"/>
      <c r="J789" s="184"/>
      <c r="K789" s="184"/>
    </row>
    <row r="790" spans="1:11" ht="12.75">
      <c r="A790">
        <v>110</v>
      </c>
      <c r="B790">
        <v>107</v>
      </c>
      <c r="C790" s="187">
        <v>6.699999809265137</v>
      </c>
      <c r="D790">
        <v>0</v>
      </c>
      <c r="E790" s="184"/>
      <c r="F790" s="184"/>
      <c r="G790" s="185"/>
      <c r="H790" s="184"/>
      <c r="I790" s="185"/>
      <c r="J790" s="184"/>
      <c r="K790" s="184"/>
    </row>
    <row r="791" spans="1:11" ht="12.75">
      <c r="A791">
        <v>110</v>
      </c>
      <c r="B791">
        <v>108</v>
      </c>
      <c r="C791" s="187">
        <v>5.800000190734863</v>
      </c>
      <c r="D791">
        <v>0</v>
      </c>
      <c r="E791" s="184"/>
      <c r="F791" s="184"/>
      <c r="G791" s="185"/>
      <c r="H791" s="184"/>
      <c r="I791" s="185"/>
      <c r="J791" s="184"/>
      <c r="K791" s="184"/>
    </row>
    <row r="792" spans="1:11" ht="12.75">
      <c r="A792">
        <v>112</v>
      </c>
      <c r="B792">
        <v>77</v>
      </c>
      <c r="C792" s="187">
        <v>7</v>
      </c>
      <c r="D792">
        <v>0</v>
      </c>
      <c r="E792" s="184"/>
      <c r="F792" s="184"/>
      <c r="G792" s="185"/>
      <c r="H792" s="184"/>
      <c r="I792" s="185"/>
      <c r="J792" s="184"/>
      <c r="K792" s="184"/>
    </row>
    <row r="793" spans="1:11" ht="12.75">
      <c r="A793">
        <v>112</v>
      </c>
      <c r="B793">
        <v>79</v>
      </c>
      <c r="C793" s="187">
        <v>5.199999809265137</v>
      </c>
      <c r="D793">
        <v>0</v>
      </c>
      <c r="E793" s="184"/>
      <c r="F793" s="184"/>
      <c r="G793" s="185"/>
      <c r="H793" s="184"/>
      <c r="I793" s="185"/>
      <c r="J793" s="184"/>
      <c r="K793" s="184"/>
    </row>
    <row r="794" spans="1:11" ht="12.75">
      <c r="A794">
        <v>112</v>
      </c>
      <c r="B794">
        <v>108</v>
      </c>
      <c r="C794" s="187">
        <v>2.9000000953674316</v>
      </c>
      <c r="D794">
        <v>0</v>
      </c>
      <c r="E794" s="184"/>
      <c r="F794" s="184"/>
      <c r="G794" s="185"/>
      <c r="H794" s="184"/>
      <c r="I794" s="185"/>
      <c r="J794" s="184"/>
      <c r="K794" s="184"/>
    </row>
    <row r="795" spans="1:11" ht="12.75">
      <c r="A795">
        <v>114</v>
      </c>
      <c r="B795">
        <v>73</v>
      </c>
      <c r="C795" s="187">
        <v>6.400000095367432</v>
      </c>
      <c r="D795">
        <v>0</v>
      </c>
      <c r="E795" s="184"/>
      <c r="F795" s="184"/>
      <c r="G795" s="185"/>
      <c r="H795" s="184"/>
      <c r="I795" s="185"/>
      <c r="J795" s="184"/>
      <c r="K795" s="184"/>
    </row>
    <row r="796" spans="1:11" ht="12.75">
      <c r="A796">
        <v>114</v>
      </c>
      <c r="B796">
        <v>77</v>
      </c>
      <c r="C796" s="187">
        <v>6</v>
      </c>
      <c r="D796">
        <v>0</v>
      </c>
      <c r="E796" s="184"/>
      <c r="F796" s="184"/>
      <c r="G796" s="185"/>
      <c r="H796" s="184"/>
      <c r="I796" s="185"/>
      <c r="J796" s="184"/>
      <c r="K796" s="184"/>
    </row>
    <row r="797" spans="1:11" ht="12.75">
      <c r="A797">
        <v>116</v>
      </c>
      <c r="B797">
        <v>61</v>
      </c>
      <c r="C797" s="187">
        <v>3.5</v>
      </c>
      <c r="D797">
        <v>0</v>
      </c>
      <c r="E797" s="184"/>
      <c r="F797" s="184"/>
      <c r="G797" s="185"/>
      <c r="H797" s="184"/>
      <c r="I797" s="185"/>
      <c r="J797" s="184"/>
      <c r="K797" s="184"/>
    </row>
    <row r="798" spans="1:11" ht="12.75">
      <c r="A798">
        <v>116</v>
      </c>
      <c r="B798">
        <v>65</v>
      </c>
      <c r="C798" s="187">
        <v>1.600000023841858</v>
      </c>
      <c r="D798">
        <v>0</v>
      </c>
      <c r="E798" s="184"/>
      <c r="F798" s="184"/>
      <c r="G798" s="185"/>
      <c r="H798" s="184"/>
      <c r="I798" s="185"/>
      <c r="J798" s="184"/>
      <c r="K798" s="184"/>
    </row>
    <row r="799" spans="1:11" ht="12.75">
      <c r="A799">
        <v>116</v>
      </c>
      <c r="B799">
        <v>71</v>
      </c>
      <c r="C799" s="187">
        <v>5.5</v>
      </c>
      <c r="D799">
        <v>0</v>
      </c>
      <c r="E799" s="184"/>
      <c r="F799" s="184"/>
      <c r="G799" s="185"/>
      <c r="H799" s="184"/>
      <c r="I799" s="185"/>
      <c r="J799" s="184"/>
      <c r="K799" s="184"/>
    </row>
    <row r="800" spans="1:11" ht="12.75">
      <c r="A800">
        <v>118</v>
      </c>
      <c r="B800">
        <v>61</v>
      </c>
      <c r="C800" s="187">
        <v>6.800000190734863</v>
      </c>
      <c r="D800">
        <v>0</v>
      </c>
      <c r="E800" s="184"/>
      <c r="F800" s="184"/>
      <c r="G800" s="185"/>
      <c r="H800" s="184"/>
      <c r="I800" s="185"/>
      <c r="J800" s="184"/>
      <c r="K800" s="184"/>
    </row>
    <row r="801" spans="1:11" ht="12.75">
      <c r="A801">
        <v>118</v>
      </c>
      <c r="B801">
        <v>63</v>
      </c>
      <c r="D801">
        <v>0</v>
      </c>
      <c r="E801" s="184"/>
      <c r="F801" s="184"/>
      <c r="G801" s="185"/>
      <c r="H801" s="184"/>
      <c r="I801" s="185"/>
      <c r="J801" s="184"/>
      <c r="K801" s="184"/>
    </row>
    <row r="802" spans="1:11" ht="12.75">
      <c r="A802">
        <v>118</v>
      </c>
      <c r="B802">
        <v>65</v>
      </c>
      <c r="C802" s="187">
        <v>2.5</v>
      </c>
      <c r="D802">
        <v>0</v>
      </c>
      <c r="E802" s="184"/>
      <c r="F802" s="184"/>
      <c r="G802" s="185"/>
      <c r="H802" s="184"/>
      <c r="I802" s="185"/>
      <c r="J802" s="184"/>
      <c r="K802" s="184"/>
    </row>
    <row r="803" spans="1:11" ht="12.75">
      <c r="A803">
        <v>118</v>
      </c>
      <c r="B803">
        <v>67</v>
      </c>
      <c r="D803">
        <v>0</v>
      </c>
      <c r="E803" s="184"/>
      <c r="F803" s="184"/>
      <c r="G803" s="185"/>
      <c r="H803" s="184"/>
      <c r="I803" s="185"/>
      <c r="J803" s="184"/>
      <c r="K803" s="184"/>
    </row>
    <row r="804" spans="1:11" ht="12.75">
      <c r="A804">
        <v>118</v>
      </c>
      <c r="B804">
        <v>69</v>
      </c>
      <c r="C804" s="187">
        <v>4.300000190734863</v>
      </c>
      <c r="D804">
        <v>0</v>
      </c>
      <c r="E804" s="184"/>
      <c r="F804" s="184"/>
      <c r="G804" s="185"/>
      <c r="H804" s="184"/>
      <c r="I804" s="185"/>
      <c r="J804" s="184"/>
      <c r="K804" s="184"/>
    </row>
    <row r="805" spans="1:11" ht="12.75">
      <c r="A805">
        <v>118</v>
      </c>
      <c r="B805">
        <v>71</v>
      </c>
      <c r="C805" s="187">
        <v>6.699999809265137</v>
      </c>
      <c r="D805">
        <v>0</v>
      </c>
      <c r="E805" s="184"/>
      <c r="F805" s="184"/>
      <c r="G805" s="185"/>
      <c r="H805" s="184"/>
      <c r="I805" s="185"/>
      <c r="J805" s="184"/>
      <c r="K805" s="184"/>
    </row>
    <row r="806" spans="1:11" ht="12.75">
      <c r="A806">
        <v>118</v>
      </c>
      <c r="B806">
        <v>105</v>
      </c>
      <c r="D806">
        <v>0</v>
      </c>
      <c r="E806" s="184"/>
      <c r="F806" s="184"/>
      <c r="G806" s="185"/>
      <c r="H806" s="184"/>
      <c r="I806" s="185"/>
      <c r="J806" s="184"/>
      <c r="K806" s="184"/>
    </row>
    <row r="807" spans="1:11" ht="12.75">
      <c r="A807">
        <v>120</v>
      </c>
      <c r="B807">
        <v>57</v>
      </c>
      <c r="C807" s="187">
        <v>6.300000190734863</v>
      </c>
      <c r="D807">
        <v>0</v>
      </c>
      <c r="E807" s="184"/>
      <c r="F807" s="184"/>
      <c r="G807" s="185"/>
      <c r="H807" s="184"/>
      <c r="I807" s="185"/>
      <c r="J807" s="184"/>
      <c r="K807" s="184"/>
    </row>
    <row r="808" spans="1:11" ht="12.75">
      <c r="A808">
        <v>120</v>
      </c>
      <c r="B808">
        <v>59</v>
      </c>
      <c r="C808" s="187">
        <v>3.5</v>
      </c>
      <c r="D808">
        <v>0</v>
      </c>
      <c r="E808" s="184"/>
      <c r="F808" s="184"/>
      <c r="G808" s="185"/>
      <c r="H808" s="184"/>
      <c r="I808" s="185"/>
      <c r="J808" s="184"/>
      <c r="K808" s="184"/>
    </row>
    <row r="809" spans="1:11" ht="12.75">
      <c r="A809">
        <v>120</v>
      </c>
      <c r="B809">
        <v>61</v>
      </c>
      <c r="C809" s="187">
        <v>4</v>
      </c>
      <c r="D809">
        <v>0</v>
      </c>
      <c r="E809" s="184"/>
      <c r="F809" s="184"/>
      <c r="G809" s="185"/>
      <c r="H809" s="184"/>
      <c r="I809" s="185"/>
      <c r="J809" s="184"/>
      <c r="K809" s="184"/>
    </row>
    <row r="810" spans="1:11" ht="12.75">
      <c r="A810">
        <v>120</v>
      </c>
      <c r="B810">
        <v>63</v>
      </c>
      <c r="C810" s="187">
        <v>8.800000190734863</v>
      </c>
      <c r="D810">
        <v>0</v>
      </c>
      <c r="E810" s="184"/>
      <c r="F810" s="184"/>
      <c r="G810" s="185"/>
      <c r="H810" s="184"/>
      <c r="I810" s="185"/>
      <c r="J810" s="184"/>
      <c r="K810" s="184"/>
    </row>
    <row r="811" spans="1:11" ht="12.75">
      <c r="A811">
        <v>124</v>
      </c>
      <c r="B811">
        <v>49</v>
      </c>
      <c r="C811" s="187">
        <v>5.400000095367432</v>
      </c>
      <c r="D811">
        <v>0</v>
      </c>
      <c r="E811" s="184"/>
      <c r="F811" s="184"/>
      <c r="G811" s="185"/>
      <c r="H811" s="184"/>
      <c r="I811" s="185"/>
      <c r="J811" s="184"/>
      <c r="K811" s="184"/>
    </row>
    <row r="812" spans="1:11" ht="12.75">
      <c r="A812">
        <v>126</v>
      </c>
      <c r="B812">
        <v>45</v>
      </c>
      <c r="C812" s="187">
        <v>7.199999809265137</v>
      </c>
      <c r="D812">
        <v>0</v>
      </c>
      <c r="E812" s="184"/>
      <c r="F812" s="184"/>
      <c r="G812" s="185"/>
      <c r="H812" s="184"/>
      <c r="I812" s="185"/>
      <c r="J812" s="184"/>
      <c r="K812" s="184"/>
    </row>
    <row r="813" spans="1:11" ht="12.75">
      <c r="A813">
        <v>126</v>
      </c>
      <c r="B813">
        <v>47</v>
      </c>
      <c r="C813" s="187">
        <v>10.399999618530273</v>
      </c>
      <c r="D813">
        <v>0</v>
      </c>
      <c r="E813" s="184"/>
      <c r="F813" s="184"/>
      <c r="G813" s="185"/>
      <c r="H813" s="184"/>
      <c r="I813" s="185"/>
      <c r="J813" s="184"/>
      <c r="K813" s="184"/>
    </row>
    <row r="814" spans="1:11" ht="12.75">
      <c r="A814">
        <v>126</v>
      </c>
      <c r="B814">
        <v>49</v>
      </c>
      <c r="C814" s="187">
        <v>5.300000190734863</v>
      </c>
      <c r="D814">
        <v>0</v>
      </c>
      <c r="E814" s="184"/>
      <c r="F814" s="184"/>
      <c r="G814" s="185"/>
      <c r="H814" s="184"/>
      <c r="I814" s="185"/>
      <c r="J814" s="184"/>
      <c r="K814" s="184"/>
    </row>
    <row r="815" spans="1:11" ht="12.75">
      <c r="A815">
        <v>128</v>
      </c>
      <c r="B815">
        <v>43</v>
      </c>
      <c r="C815" s="187">
        <v>8.800000190734863</v>
      </c>
      <c r="D815">
        <v>0</v>
      </c>
      <c r="E815" s="184"/>
      <c r="F815" s="184"/>
      <c r="G815" s="185"/>
      <c r="H815" s="184"/>
      <c r="I815" s="185"/>
      <c r="J815" s="184"/>
      <c r="K815" s="184"/>
    </row>
    <row r="816" spans="1:11" ht="12.75">
      <c r="A816">
        <v>128</v>
      </c>
      <c r="B816">
        <v>45</v>
      </c>
      <c r="C816" s="187">
        <v>11</v>
      </c>
      <c r="D816">
        <v>0</v>
      </c>
      <c r="E816" s="184"/>
      <c r="F816" s="184"/>
      <c r="G816" s="185"/>
      <c r="H816" s="184"/>
      <c r="I816" s="185"/>
      <c r="J816" s="184"/>
      <c r="K816" s="184"/>
    </row>
    <row r="817" spans="1:11" ht="12.75">
      <c r="A817">
        <v>128</v>
      </c>
      <c r="B817">
        <v>130</v>
      </c>
      <c r="C817" s="187">
        <v>2.799999952316284</v>
      </c>
      <c r="D817">
        <v>0</v>
      </c>
      <c r="E817" s="184"/>
      <c r="F817" s="184"/>
      <c r="G817" s="185"/>
      <c r="H817" s="184"/>
      <c r="I817" s="185"/>
      <c r="J817" s="184"/>
      <c r="K817" s="184"/>
    </row>
    <row r="818" spans="1:11" ht="12.75">
      <c r="A818">
        <v>128</v>
      </c>
      <c r="B818">
        <v>132</v>
      </c>
      <c r="C818" s="187">
        <v>5.599999904632568</v>
      </c>
      <c r="D818">
        <v>0</v>
      </c>
      <c r="E818" s="184"/>
      <c r="F818" s="184"/>
      <c r="G818" s="185"/>
      <c r="H818" s="184"/>
      <c r="I818" s="185"/>
      <c r="J818" s="184"/>
      <c r="K818" s="184"/>
    </row>
    <row r="819" spans="1:11" ht="12.75">
      <c r="A819">
        <v>128</v>
      </c>
      <c r="B819">
        <v>134</v>
      </c>
      <c r="C819" s="187">
        <v>6.099999904632568</v>
      </c>
      <c r="D819">
        <v>0</v>
      </c>
      <c r="E819" s="184"/>
      <c r="F819" s="184"/>
      <c r="G819" s="185"/>
      <c r="H819" s="184"/>
      <c r="I819" s="185"/>
      <c r="J819" s="184"/>
      <c r="K819" s="184"/>
    </row>
    <row r="820" spans="1:11" ht="12.75">
      <c r="A820">
        <v>130</v>
      </c>
      <c r="B820">
        <v>128</v>
      </c>
      <c r="C820" s="187">
        <v>2.799999952316284</v>
      </c>
      <c r="D820">
        <v>0</v>
      </c>
      <c r="E820" s="184"/>
      <c r="F820" s="184"/>
      <c r="G820" s="185"/>
      <c r="H820" s="184"/>
      <c r="I820" s="185"/>
      <c r="J820" s="184"/>
      <c r="K820" s="184"/>
    </row>
    <row r="821" spans="1:11" ht="12.75">
      <c r="A821">
        <v>130</v>
      </c>
      <c r="B821">
        <v>132</v>
      </c>
      <c r="C821" s="187">
        <v>4</v>
      </c>
      <c r="D821">
        <v>0</v>
      </c>
      <c r="E821" s="184"/>
      <c r="F821" s="184"/>
      <c r="G821" s="185"/>
      <c r="H821" s="184"/>
      <c r="I821" s="185"/>
      <c r="J821" s="184"/>
      <c r="K821" s="184"/>
    </row>
    <row r="822" spans="1:11" ht="12.75">
      <c r="A822">
        <v>130</v>
      </c>
      <c r="B822">
        <v>134</v>
      </c>
      <c r="C822" s="187">
        <v>5.400000095367432</v>
      </c>
      <c r="D822">
        <v>0</v>
      </c>
      <c r="E822" s="184"/>
      <c r="F822" s="184"/>
      <c r="G822" s="185"/>
      <c r="H822" s="184"/>
      <c r="I822" s="185"/>
      <c r="J822" s="184"/>
      <c r="K822" s="184"/>
    </row>
    <row r="823" spans="1:11" ht="12.75">
      <c r="A823">
        <v>132</v>
      </c>
      <c r="B823">
        <v>128</v>
      </c>
      <c r="C823" s="187">
        <v>5.599999904632568</v>
      </c>
      <c r="D823">
        <v>0</v>
      </c>
      <c r="E823" s="184"/>
      <c r="F823" s="184"/>
      <c r="G823" s="185"/>
      <c r="H823" s="184"/>
      <c r="I823" s="185"/>
      <c r="J823" s="184"/>
      <c r="K823" s="184"/>
    </row>
    <row r="824" spans="1:11" ht="12.75">
      <c r="A824">
        <v>132</v>
      </c>
      <c r="B824">
        <v>130</v>
      </c>
      <c r="C824" s="187">
        <v>4</v>
      </c>
      <c r="D824">
        <v>0</v>
      </c>
      <c r="E824" s="184"/>
      <c r="F824" s="184"/>
      <c r="G824" s="185"/>
      <c r="H824" s="184"/>
      <c r="I824" s="185"/>
      <c r="J824" s="184"/>
      <c r="K824" s="184"/>
    </row>
    <row r="825" spans="1:11" ht="12.75">
      <c r="A825">
        <v>132</v>
      </c>
      <c r="B825">
        <v>134</v>
      </c>
      <c r="C825" s="187">
        <v>7.199999809265137</v>
      </c>
      <c r="D825">
        <v>0</v>
      </c>
      <c r="E825" s="184"/>
      <c r="F825" s="184"/>
      <c r="G825" s="185"/>
      <c r="H825" s="184"/>
      <c r="I825" s="185"/>
      <c r="J825" s="184"/>
      <c r="K825" s="184"/>
    </row>
    <row r="826" spans="1:11" ht="12.75">
      <c r="A826">
        <v>134</v>
      </c>
      <c r="B826">
        <v>128</v>
      </c>
      <c r="C826" s="187">
        <v>6.099999904632568</v>
      </c>
      <c r="D826">
        <v>0</v>
      </c>
      <c r="E826" s="184"/>
      <c r="F826" s="184"/>
      <c r="G826" s="185"/>
      <c r="H826" s="184"/>
      <c r="I826" s="185"/>
      <c r="J826" s="184"/>
      <c r="K826" s="184"/>
    </row>
    <row r="827" spans="1:11" ht="12.75">
      <c r="A827">
        <v>134</v>
      </c>
      <c r="B827">
        <v>130</v>
      </c>
      <c r="C827" s="187">
        <v>5.400000095367432</v>
      </c>
      <c r="D827">
        <v>0</v>
      </c>
      <c r="E827" s="184"/>
      <c r="F827" s="184"/>
      <c r="G827" s="185"/>
      <c r="H827" s="184"/>
      <c r="I827" s="185"/>
      <c r="J827" s="184"/>
      <c r="K827" s="184"/>
    </row>
    <row r="828" spans="1:11" ht="12.75">
      <c r="A828">
        <v>134</v>
      </c>
      <c r="B828">
        <v>132</v>
      </c>
      <c r="C828" s="187">
        <v>7.199999809265137</v>
      </c>
      <c r="D828">
        <v>0</v>
      </c>
      <c r="E828" s="184"/>
      <c r="F828" s="184"/>
      <c r="G828" s="185"/>
      <c r="H828" s="184"/>
      <c r="I828" s="185"/>
      <c r="J828" s="184"/>
      <c r="K828" s="184"/>
    </row>
    <row r="829" spans="1:11" ht="12.75">
      <c r="A829">
        <v>136</v>
      </c>
      <c r="B829">
        <v>21</v>
      </c>
      <c r="C829" s="187">
        <v>3.4000000953674316</v>
      </c>
      <c r="D829">
        <v>0</v>
      </c>
      <c r="E829" s="184"/>
      <c r="F829" s="184"/>
      <c r="G829" s="185"/>
      <c r="H829" s="184"/>
      <c r="I829" s="185"/>
      <c r="J829" s="184"/>
      <c r="K829" s="184"/>
    </row>
    <row r="830" spans="1:11" ht="12.75">
      <c r="A830">
        <v>138</v>
      </c>
      <c r="B830">
        <v>19</v>
      </c>
      <c r="C830" s="187">
        <v>2.700000047683716</v>
      </c>
      <c r="D830">
        <v>0</v>
      </c>
      <c r="E830" s="184"/>
      <c r="F830" s="184"/>
      <c r="G830" s="185"/>
      <c r="H830" s="184"/>
      <c r="I830" s="185"/>
      <c r="J830" s="184"/>
      <c r="K830" s="184"/>
    </row>
    <row r="831" spans="1:11" ht="12.75">
      <c r="A831">
        <v>138</v>
      </c>
      <c r="B831">
        <v>21</v>
      </c>
      <c r="C831" s="187">
        <v>8.100000381469727</v>
      </c>
      <c r="D831">
        <v>0</v>
      </c>
      <c r="E831" s="184"/>
      <c r="F831" s="184"/>
      <c r="G831" s="185"/>
      <c r="H831" s="184"/>
      <c r="I831" s="185"/>
      <c r="J831" s="184"/>
      <c r="K831" s="184"/>
    </row>
    <row r="832" spans="1:11" ht="12.75">
      <c r="A832">
        <v>138</v>
      </c>
      <c r="B832">
        <v>23</v>
      </c>
      <c r="C832" s="187">
        <v>13.199999809265137</v>
      </c>
      <c r="D832">
        <v>0</v>
      </c>
      <c r="E832" s="184"/>
      <c r="F832" s="184"/>
      <c r="G832" s="185"/>
      <c r="H832" s="184"/>
      <c r="I832" s="185"/>
      <c r="J832" s="184"/>
      <c r="K832" s="184"/>
    </row>
    <row r="833" spans="1:11" ht="12.75">
      <c r="A833">
        <v>140</v>
      </c>
      <c r="B833">
        <v>9</v>
      </c>
      <c r="C833" s="187">
        <v>4.300000190734863</v>
      </c>
      <c r="D833">
        <v>0</v>
      </c>
      <c r="E833" s="184"/>
      <c r="F833" s="184"/>
      <c r="G833" s="185"/>
      <c r="H833" s="184"/>
      <c r="I833" s="185"/>
      <c r="J833" s="184"/>
      <c r="K833" s="184"/>
    </row>
    <row r="834" spans="1:11" ht="12.75">
      <c r="A834">
        <v>140</v>
      </c>
      <c r="B834">
        <v>11</v>
      </c>
      <c r="C834" s="187">
        <v>5.5</v>
      </c>
      <c r="D834">
        <v>0</v>
      </c>
      <c r="E834" s="184"/>
      <c r="F834" s="184"/>
      <c r="G834" s="185"/>
      <c r="H834" s="184"/>
      <c r="I834" s="185"/>
      <c r="J834" s="184"/>
      <c r="K834" s="184"/>
    </row>
    <row r="835" spans="1:11" ht="12.75">
      <c r="A835">
        <v>140</v>
      </c>
      <c r="B835">
        <v>17</v>
      </c>
      <c r="C835" s="187">
        <v>3.9000000953674316</v>
      </c>
      <c r="D835">
        <v>0</v>
      </c>
      <c r="E835" s="184"/>
      <c r="F835" s="184"/>
      <c r="G835" s="185"/>
      <c r="H835" s="184"/>
      <c r="I835" s="185"/>
      <c r="J835" s="184"/>
      <c r="K835" s="184"/>
    </row>
    <row r="836" spans="1:11" ht="12.75">
      <c r="A836">
        <v>142</v>
      </c>
      <c r="B836">
        <v>3</v>
      </c>
      <c r="C836" s="187">
        <v>7</v>
      </c>
      <c r="D836">
        <v>0</v>
      </c>
      <c r="E836" s="184"/>
      <c r="F836" s="184"/>
      <c r="G836" s="185"/>
      <c r="H836" s="184"/>
      <c r="I836" s="185"/>
      <c r="J836" s="184"/>
      <c r="K836" s="184"/>
    </row>
    <row r="837" spans="1:11" ht="12.75">
      <c r="A837">
        <v>142</v>
      </c>
      <c r="B837">
        <v>5</v>
      </c>
      <c r="C837" s="187">
        <v>5.300000190734863</v>
      </c>
      <c r="D837">
        <v>0</v>
      </c>
      <c r="E837" s="184"/>
      <c r="F837" s="184"/>
      <c r="G837" s="185"/>
      <c r="H837" s="184"/>
      <c r="I837" s="185"/>
      <c r="J837" s="184"/>
      <c r="K837" s="184"/>
    </row>
    <row r="838" spans="1:11" ht="12.75">
      <c r="A838">
        <v>142</v>
      </c>
      <c r="B838">
        <v>7</v>
      </c>
      <c r="C838" s="187">
        <v>2.9000000953674316</v>
      </c>
      <c r="D838">
        <v>0</v>
      </c>
      <c r="E838" s="184"/>
      <c r="F838" s="184"/>
      <c r="G838" s="185"/>
      <c r="H838" s="184"/>
      <c r="I838" s="185"/>
      <c r="J838" s="184"/>
      <c r="K838" s="184"/>
    </row>
    <row r="839" spans="1:11" ht="12.75">
      <c r="A839">
        <v>142</v>
      </c>
      <c r="B839">
        <v>9</v>
      </c>
      <c r="C839" s="187">
        <v>6.5</v>
      </c>
      <c r="D839">
        <v>0</v>
      </c>
      <c r="E839" s="184"/>
      <c r="F839" s="184"/>
      <c r="G839" s="185"/>
      <c r="H839" s="184"/>
      <c r="I839" s="185"/>
      <c r="J839" s="184"/>
      <c r="K839" s="184"/>
    </row>
    <row r="840" spans="1:11" ht="12.75">
      <c r="A840">
        <v>144</v>
      </c>
      <c r="B840">
        <v>3</v>
      </c>
      <c r="C840" s="187">
        <v>5.599999904632568</v>
      </c>
      <c r="D840">
        <v>0</v>
      </c>
      <c r="E840" s="184"/>
      <c r="F840" s="184"/>
      <c r="G840" s="185"/>
      <c r="H840" s="184"/>
      <c r="I840" s="185"/>
      <c r="J840" s="184"/>
      <c r="K840" s="184"/>
    </row>
    <row r="841" spans="1:11" ht="12.75">
      <c r="A841">
        <v>144</v>
      </c>
      <c r="B841">
        <v>5</v>
      </c>
      <c r="C841" s="187">
        <v>2.9000000953674316</v>
      </c>
      <c r="D841">
        <v>0</v>
      </c>
      <c r="E841" s="184"/>
      <c r="F841" s="184"/>
      <c r="G841" s="185"/>
      <c r="H841" s="184"/>
      <c r="I841" s="185"/>
      <c r="J841" s="184"/>
      <c r="K841" s="184"/>
    </row>
    <row r="842" spans="1:11" ht="12.75">
      <c r="A842">
        <v>144</v>
      </c>
      <c r="B842">
        <v>7</v>
      </c>
      <c r="C842" s="187">
        <v>3</v>
      </c>
      <c r="D842">
        <v>0</v>
      </c>
      <c r="E842" s="184"/>
      <c r="F842" s="184"/>
      <c r="G842" s="185"/>
      <c r="H842" s="184"/>
      <c r="I842" s="185"/>
      <c r="J842" s="184"/>
      <c r="K842" s="184"/>
    </row>
    <row r="843" spans="1:11" ht="12.75">
      <c r="A843">
        <v>144</v>
      </c>
      <c r="B843">
        <v>9</v>
      </c>
      <c r="C843" s="187">
        <v>8.5</v>
      </c>
      <c r="D843">
        <v>0</v>
      </c>
      <c r="E843" s="184"/>
      <c r="F843" s="184"/>
      <c r="G843" s="185"/>
      <c r="H843" s="184"/>
      <c r="I843" s="185"/>
      <c r="J843" s="184"/>
      <c r="K843" s="184"/>
    </row>
    <row r="844" spans="1:11" ht="12.75">
      <c r="A844">
        <v>144</v>
      </c>
      <c r="B844">
        <v>12</v>
      </c>
      <c r="C844" s="187">
        <v>5.300000190734863</v>
      </c>
      <c r="D844">
        <v>0</v>
      </c>
      <c r="E844" s="184"/>
      <c r="F844" s="184"/>
      <c r="G844" s="185"/>
      <c r="H844" s="184"/>
      <c r="I844" s="185"/>
      <c r="J844" s="184"/>
      <c r="K844" s="184"/>
    </row>
    <row r="845" spans="1:11" ht="12.75">
      <c r="A845">
        <v>146</v>
      </c>
      <c r="B845">
        <v>1</v>
      </c>
      <c r="C845" s="187">
        <v>5.199999809265137</v>
      </c>
      <c r="D845">
        <v>0</v>
      </c>
      <c r="E845" s="184"/>
      <c r="F845" s="184"/>
      <c r="G845" s="185"/>
      <c r="H845" s="184"/>
      <c r="I845" s="185"/>
      <c r="J845" s="184"/>
      <c r="K845" s="184"/>
    </row>
    <row r="846" spans="1:11" ht="12.75">
      <c r="A846">
        <v>146</v>
      </c>
      <c r="B846">
        <v>2</v>
      </c>
      <c r="C846" s="187">
        <v>6.199999809265137</v>
      </c>
      <c r="D846">
        <v>0</v>
      </c>
      <c r="E846" s="184"/>
      <c r="F846" s="184"/>
      <c r="G846" s="185"/>
      <c r="H846" s="184"/>
      <c r="I846" s="185"/>
      <c r="J846" s="184"/>
      <c r="K846" s="184"/>
    </row>
    <row r="847" spans="1:11" ht="12.75">
      <c r="A847">
        <v>146</v>
      </c>
      <c r="B847">
        <v>3</v>
      </c>
      <c r="D847">
        <v>0</v>
      </c>
      <c r="E847" s="184"/>
      <c r="F847" s="184"/>
      <c r="G847" s="185"/>
      <c r="H847" s="184"/>
      <c r="I847" s="185"/>
      <c r="J847" s="184"/>
      <c r="K847" s="184"/>
    </row>
    <row r="848" spans="1:11" ht="12.75">
      <c r="A848">
        <v>146</v>
      </c>
      <c r="B848">
        <v>29</v>
      </c>
      <c r="C848" s="187">
        <v>2.5</v>
      </c>
      <c r="D848">
        <v>0</v>
      </c>
      <c r="E848" s="184"/>
      <c r="F848" s="184"/>
      <c r="G848" s="185"/>
      <c r="H848" s="184"/>
      <c r="I848" s="185"/>
      <c r="J848" s="184"/>
      <c r="K848" s="184"/>
    </row>
    <row r="849" spans="1:11" ht="12.75">
      <c r="A849">
        <v>146</v>
      </c>
      <c r="B849">
        <v>148</v>
      </c>
      <c r="C849" s="187">
        <v>2.0999999046325684</v>
      </c>
      <c r="D849">
        <v>0</v>
      </c>
      <c r="E849" s="184"/>
      <c r="F849" s="184"/>
      <c r="G849" s="185"/>
      <c r="H849" s="184"/>
      <c r="I849" s="185"/>
      <c r="J849" s="184"/>
      <c r="K849" s="184"/>
    </row>
    <row r="850" spans="1:11" ht="12.75">
      <c r="A850">
        <v>148</v>
      </c>
      <c r="B850">
        <v>1</v>
      </c>
      <c r="D850">
        <v>0</v>
      </c>
      <c r="E850" s="184"/>
      <c r="F850" s="184"/>
      <c r="G850" s="185"/>
      <c r="H850" s="184"/>
      <c r="I850" s="185"/>
      <c r="J850" s="184"/>
      <c r="K850" s="184"/>
    </row>
    <row r="851" spans="1:11" ht="12.75">
      <c r="A851">
        <v>148</v>
      </c>
      <c r="B851">
        <v>2</v>
      </c>
      <c r="D851">
        <v>0</v>
      </c>
      <c r="E851" s="184"/>
      <c r="F851" s="184"/>
      <c r="G851" s="185"/>
      <c r="H851" s="184"/>
      <c r="I851" s="185"/>
      <c r="J851" s="184"/>
      <c r="K851" s="184"/>
    </row>
    <row r="852" spans="1:11" ht="12.75">
      <c r="A852">
        <v>148</v>
      </c>
      <c r="B852">
        <v>3</v>
      </c>
      <c r="D852">
        <v>0</v>
      </c>
      <c r="E852" s="184"/>
      <c r="F852" s="184"/>
      <c r="G852" s="185"/>
      <c r="H852" s="184"/>
      <c r="I852" s="185"/>
      <c r="J852" s="184"/>
      <c r="K852" s="184"/>
    </row>
    <row r="853" spans="1:11" ht="12.75">
      <c r="A853">
        <v>148</v>
      </c>
      <c r="B853">
        <v>29</v>
      </c>
      <c r="D853">
        <v>0</v>
      </c>
      <c r="E853" s="184"/>
      <c r="F853" s="184"/>
      <c r="G853" s="185"/>
      <c r="H853" s="184"/>
      <c r="I853" s="185"/>
      <c r="J853" s="184"/>
      <c r="K853" s="184"/>
    </row>
    <row r="854" spans="1:11" ht="12.75">
      <c r="A854">
        <v>148</v>
      </c>
      <c r="B854">
        <v>31</v>
      </c>
      <c r="D854">
        <v>0</v>
      </c>
      <c r="E854" s="184"/>
      <c r="F854" s="184"/>
      <c r="G854" s="185"/>
      <c r="H854" s="184"/>
      <c r="I854" s="185"/>
      <c r="J854" s="184"/>
      <c r="K854" s="184"/>
    </row>
    <row r="855" spans="1:11" ht="12.75">
      <c r="A855">
        <v>148</v>
      </c>
      <c r="B855">
        <v>35</v>
      </c>
      <c r="D855">
        <v>0</v>
      </c>
      <c r="E855" s="184"/>
      <c r="F855" s="184"/>
      <c r="G855" s="185"/>
      <c r="H855" s="184"/>
      <c r="I855" s="185"/>
      <c r="J855" s="184"/>
      <c r="K855" s="184"/>
    </row>
    <row r="856" spans="1:11" ht="12.75">
      <c r="A856">
        <v>148</v>
      </c>
      <c r="B856">
        <v>146</v>
      </c>
      <c r="C856" s="187">
        <v>2.0999999046325684</v>
      </c>
      <c r="D856">
        <v>0</v>
      </c>
      <c r="E856" s="184"/>
      <c r="F856" s="184"/>
      <c r="G856" s="185"/>
      <c r="H856" s="184"/>
      <c r="I856" s="185"/>
      <c r="J856" s="184"/>
      <c r="K856" s="184"/>
    </row>
    <row r="857" spans="1:11" ht="12.75">
      <c r="A857">
        <v>148</v>
      </c>
      <c r="B857">
        <v>3102</v>
      </c>
      <c r="D857">
        <v>0</v>
      </c>
      <c r="E857" s="184"/>
      <c r="F857" s="184"/>
      <c r="G857" s="185"/>
      <c r="H857" s="184"/>
      <c r="I857" s="185"/>
      <c r="J857" s="184"/>
      <c r="K857" s="184"/>
    </row>
    <row r="858" spans="1:11" ht="12.75">
      <c r="A858">
        <v>148</v>
      </c>
      <c r="B858">
        <v>3107</v>
      </c>
      <c r="D858">
        <v>0</v>
      </c>
      <c r="E858" s="184"/>
      <c r="F858" s="184"/>
      <c r="G858" s="185"/>
      <c r="H858" s="184"/>
      <c r="I858" s="185"/>
      <c r="J858" s="184"/>
      <c r="K858" s="184"/>
    </row>
    <row r="859" spans="1:11" ht="12.75">
      <c r="A859">
        <v>150</v>
      </c>
      <c r="B859">
        <v>15</v>
      </c>
      <c r="C859" s="187">
        <v>4</v>
      </c>
      <c r="D859">
        <v>0</v>
      </c>
      <c r="E859" s="184"/>
      <c r="F859" s="184"/>
      <c r="G859" s="185"/>
      <c r="H859" s="184"/>
      <c r="I859" s="185"/>
      <c r="J859" s="184"/>
      <c r="K859" s="184"/>
    </row>
    <row r="860" spans="1:11" ht="12.75">
      <c r="A860">
        <v>150</v>
      </c>
      <c r="B860">
        <v>29</v>
      </c>
      <c r="C860" s="187">
        <v>6.099999904632568</v>
      </c>
      <c r="D860">
        <v>0</v>
      </c>
      <c r="E860" s="184"/>
      <c r="F860" s="184"/>
      <c r="G860" s="185"/>
      <c r="H860" s="184"/>
      <c r="I860" s="185"/>
      <c r="J860" s="184"/>
      <c r="K860" s="184"/>
    </row>
    <row r="861" spans="1:11" ht="12.75">
      <c r="A861">
        <v>150</v>
      </c>
      <c r="B861">
        <v>31</v>
      </c>
      <c r="C861" s="187">
        <v>4.599999904632568</v>
      </c>
      <c r="D861">
        <v>0</v>
      </c>
      <c r="E861" s="184"/>
      <c r="F861" s="184"/>
      <c r="G861" s="185"/>
      <c r="H861" s="184"/>
      <c r="I861" s="185"/>
      <c r="J861" s="184"/>
      <c r="K861" s="184"/>
    </row>
    <row r="862" spans="1:11" ht="12.75">
      <c r="A862">
        <v>150</v>
      </c>
      <c r="B862">
        <v>33</v>
      </c>
      <c r="C862" s="187">
        <v>3.200000047683716</v>
      </c>
      <c r="D862">
        <v>0</v>
      </c>
      <c r="E862" s="184"/>
      <c r="F862" s="184"/>
      <c r="G862" s="185"/>
      <c r="H862" s="184"/>
      <c r="I862" s="185"/>
      <c r="J862" s="184"/>
      <c r="K862" s="184"/>
    </row>
    <row r="863" spans="1:11" ht="12.75">
      <c r="A863">
        <v>152</v>
      </c>
      <c r="B863">
        <v>12</v>
      </c>
      <c r="C863" s="187">
        <v>9.800000190734863</v>
      </c>
      <c r="D863">
        <v>0</v>
      </c>
      <c r="E863" s="184"/>
      <c r="F863" s="184"/>
      <c r="G863" s="185"/>
      <c r="H863" s="184"/>
      <c r="I863" s="185"/>
      <c r="J863" s="184"/>
      <c r="K863" s="184"/>
    </row>
    <row r="864" spans="1:11" ht="12.75">
      <c r="A864">
        <v>152</v>
      </c>
      <c r="B864">
        <v>14</v>
      </c>
      <c r="C864" s="187">
        <v>2.9000000953674316</v>
      </c>
      <c r="D864">
        <v>0</v>
      </c>
      <c r="E864" s="184"/>
      <c r="F864" s="184"/>
      <c r="G864" s="185"/>
      <c r="H864" s="184"/>
      <c r="I864" s="185"/>
      <c r="J864" s="184"/>
      <c r="K864" s="184"/>
    </row>
    <row r="865" spans="1:11" ht="12.75">
      <c r="A865">
        <v>152</v>
      </c>
      <c r="B865">
        <v>16</v>
      </c>
      <c r="C865" s="187">
        <v>11.100000381469727</v>
      </c>
      <c r="D865">
        <v>0</v>
      </c>
      <c r="E865" s="184"/>
      <c r="F865" s="184"/>
      <c r="G865" s="185"/>
      <c r="H865" s="184"/>
      <c r="I865" s="185"/>
      <c r="J865" s="184"/>
      <c r="K865" s="184"/>
    </row>
    <row r="866" spans="1:11" ht="12.75">
      <c r="A866">
        <v>152</v>
      </c>
      <c r="B866">
        <v>18</v>
      </c>
      <c r="C866" s="187">
        <v>6.300000190734863</v>
      </c>
      <c r="D866">
        <v>0</v>
      </c>
      <c r="E866" s="184"/>
      <c r="F866" s="184"/>
      <c r="G866" s="185"/>
      <c r="H866" s="184"/>
      <c r="I866" s="185"/>
      <c r="J866" s="184"/>
      <c r="K866" s="184"/>
    </row>
    <row r="867" spans="1:11" ht="12.75">
      <c r="A867">
        <v>154</v>
      </c>
      <c r="B867">
        <v>24</v>
      </c>
      <c r="C867" s="187">
        <v>3.799999952316284</v>
      </c>
      <c r="D867">
        <v>0</v>
      </c>
      <c r="E867" s="184"/>
      <c r="F867" s="184"/>
      <c r="G867" s="185"/>
      <c r="H867" s="184"/>
      <c r="I867" s="185"/>
      <c r="J867" s="184"/>
      <c r="K867" s="184"/>
    </row>
    <row r="868" spans="1:11" ht="12.75">
      <c r="A868">
        <v>154</v>
      </c>
      <c r="B868">
        <v>26</v>
      </c>
      <c r="C868" s="187">
        <v>2.700000047683716</v>
      </c>
      <c r="D868">
        <v>0</v>
      </c>
      <c r="E868" s="184"/>
      <c r="F868" s="184"/>
      <c r="G868" s="185"/>
      <c r="H868" s="184"/>
      <c r="I868" s="185"/>
      <c r="J868" s="184"/>
      <c r="K868" s="184"/>
    </row>
    <row r="869" spans="1:11" ht="12.75">
      <c r="A869">
        <v>156</v>
      </c>
      <c r="B869">
        <v>38</v>
      </c>
      <c r="C869" s="187">
        <v>5.800000190734863</v>
      </c>
      <c r="D869">
        <v>0</v>
      </c>
      <c r="E869" s="184"/>
      <c r="F869" s="184"/>
      <c r="G869" s="185"/>
      <c r="H869" s="184"/>
      <c r="I869" s="185"/>
      <c r="J869" s="184"/>
      <c r="K869" s="184"/>
    </row>
    <row r="870" spans="1:11" ht="12.75">
      <c r="A870">
        <v>156</v>
      </c>
      <c r="B870">
        <v>40</v>
      </c>
      <c r="C870" s="187">
        <v>9</v>
      </c>
      <c r="D870">
        <v>0</v>
      </c>
      <c r="E870" s="184"/>
      <c r="F870" s="184"/>
      <c r="G870" s="185"/>
      <c r="H870" s="184"/>
      <c r="I870" s="185"/>
      <c r="J870" s="184"/>
      <c r="K870" s="184"/>
    </row>
    <row r="871" spans="1:11" ht="12.75">
      <c r="A871">
        <v>158</v>
      </c>
      <c r="B871">
        <v>40</v>
      </c>
      <c r="C871" s="187">
        <v>7.5</v>
      </c>
      <c r="D871">
        <v>0</v>
      </c>
      <c r="E871" s="184"/>
      <c r="F871" s="184"/>
      <c r="G871" s="185"/>
      <c r="H871" s="184"/>
      <c r="I871" s="185"/>
      <c r="J871" s="184"/>
      <c r="K871" s="184"/>
    </row>
    <row r="872" spans="1:11" ht="12.75">
      <c r="A872">
        <v>158</v>
      </c>
      <c r="B872">
        <v>42</v>
      </c>
      <c r="C872" s="187">
        <v>4</v>
      </c>
      <c r="D872">
        <v>0</v>
      </c>
      <c r="E872" s="184"/>
      <c r="F872" s="184"/>
      <c r="G872" s="185"/>
      <c r="H872" s="184"/>
      <c r="I872" s="185"/>
      <c r="J872" s="184"/>
      <c r="K872" s="184"/>
    </row>
    <row r="873" spans="1:11" ht="12.75">
      <c r="A873">
        <v>158</v>
      </c>
      <c r="B873">
        <v>44</v>
      </c>
      <c r="C873" s="187">
        <v>4</v>
      </c>
      <c r="D873">
        <v>0</v>
      </c>
      <c r="E873" s="184"/>
      <c r="F873" s="184"/>
      <c r="G873" s="185"/>
      <c r="H873" s="184"/>
      <c r="I873" s="185"/>
      <c r="J873" s="184"/>
      <c r="K873" s="184"/>
    </row>
    <row r="874" spans="1:11" ht="12.75">
      <c r="A874">
        <v>158</v>
      </c>
      <c r="B874">
        <v>3118</v>
      </c>
      <c r="D874">
        <v>0</v>
      </c>
      <c r="E874" s="184"/>
      <c r="F874" s="184"/>
      <c r="G874" s="185"/>
      <c r="H874" s="184"/>
      <c r="I874" s="185"/>
      <c r="J874" s="184"/>
      <c r="K874" s="184"/>
    </row>
    <row r="875" spans="1:11" ht="12.75">
      <c r="A875">
        <v>158</v>
      </c>
      <c r="B875">
        <v>3120</v>
      </c>
      <c r="D875">
        <v>0</v>
      </c>
      <c r="E875" s="184"/>
      <c r="F875" s="184"/>
      <c r="G875" s="185"/>
      <c r="H875" s="184"/>
      <c r="I875" s="185"/>
      <c r="J875" s="184"/>
      <c r="K875" s="184"/>
    </row>
    <row r="876" spans="1:11" ht="12.75">
      <c r="A876">
        <v>160</v>
      </c>
      <c r="B876">
        <v>46</v>
      </c>
      <c r="C876" s="187">
        <v>2.9000000953674316</v>
      </c>
      <c r="D876">
        <v>0</v>
      </c>
      <c r="E876" s="184"/>
      <c r="F876" s="184"/>
      <c r="G876" s="185"/>
      <c r="H876" s="184"/>
      <c r="I876" s="185"/>
      <c r="J876" s="184"/>
      <c r="K876" s="184"/>
    </row>
    <row r="877" spans="1:11" ht="12.75">
      <c r="A877">
        <v>160</v>
      </c>
      <c r="B877">
        <v>48</v>
      </c>
      <c r="D877">
        <v>0</v>
      </c>
      <c r="E877" s="184"/>
      <c r="F877" s="184"/>
      <c r="G877" s="185"/>
      <c r="H877" s="184"/>
      <c r="I877" s="185"/>
      <c r="J877" s="184"/>
      <c r="K877" s="184"/>
    </row>
    <row r="878" spans="1:11" ht="12.75">
      <c r="A878">
        <v>160</v>
      </c>
      <c r="B878">
        <v>3118</v>
      </c>
      <c r="D878">
        <v>0</v>
      </c>
      <c r="E878" s="184"/>
      <c r="F878" s="184"/>
      <c r="G878" s="185"/>
      <c r="H878" s="184"/>
      <c r="I878" s="185"/>
      <c r="J878" s="184"/>
      <c r="K878" s="184"/>
    </row>
    <row r="879" spans="1:11" ht="12.75">
      <c r="A879">
        <v>160</v>
      </c>
      <c r="B879">
        <v>3120</v>
      </c>
      <c r="D879">
        <v>0</v>
      </c>
      <c r="E879" s="184"/>
      <c r="F879" s="184"/>
      <c r="G879" s="185"/>
      <c r="H879" s="184"/>
      <c r="I879" s="185"/>
      <c r="J879" s="184"/>
      <c r="K879" s="184"/>
    </row>
    <row r="880" spans="1:11" ht="12.75">
      <c r="A880">
        <v>160</v>
      </c>
      <c r="B880">
        <v>3121</v>
      </c>
      <c r="D880">
        <v>0</v>
      </c>
      <c r="E880" s="184"/>
      <c r="F880" s="184"/>
      <c r="G880" s="185"/>
      <c r="H880" s="184"/>
      <c r="I880" s="185"/>
      <c r="J880" s="184"/>
      <c r="K880" s="184"/>
    </row>
    <row r="881" spans="1:11" ht="12.75">
      <c r="A881">
        <v>160</v>
      </c>
      <c r="B881">
        <v>3124</v>
      </c>
      <c r="D881">
        <v>0</v>
      </c>
      <c r="E881" s="184"/>
      <c r="F881" s="184"/>
      <c r="G881" s="185"/>
      <c r="H881" s="184"/>
      <c r="I881" s="185"/>
      <c r="J881" s="184"/>
      <c r="K881" s="184"/>
    </row>
    <row r="882" spans="1:11" ht="12.75">
      <c r="A882">
        <v>160</v>
      </c>
      <c r="B882">
        <v>3128</v>
      </c>
      <c r="D882">
        <v>0</v>
      </c>
      <c r="E882" s="184"/>
      <c r="F882" s="184"/>
      <c r="G882" s="185"/>
      <c r="H882" s="184"/>
      <c r="I882" s="185"/>
      <c r="J882" s="184"/>
      <c r="K882" s="184"/>
    </row>
    <row r="883" spans="1:11" ht="12.75">
      <c r="A883">
        <v>162</v>
      </c>
      <c r="B883">
        <v>48</v>
      </c>
      <c r="D883">
        <v>0</v>
      </c>
      <c r="E883" s="184"/>
      <c r="F883" s="184"/>
      <c r="G883" s="185"/>
      <c r="H883" s="184"/>
      <c r="I883" s="185"/>
      <c r="J883" s="184"/>
      <c r="K883" s="184"/>
    </row>
    <row r="884" spans="1:11" ht="12.75">
      <c r="A884">
        <v>162</v>
      </c>
      <c r="B884">
        <v>50</v>
      </c>
      <c r="D884">
        <v>0</v>
      </c>
      <c r="E884" s="184"/>
      <c r="F884" s="184"/>
      <c r="G884" s="185"/>
      <c r="H884" s="184"/>
      <c r="I884" s="185"/>
      <c r="J884" s="184"/>
      <c r="K884" s="184"/>
    </row>
    <row r="885" spans="1:11" ht="12.75">
      <c r="A885">
        <v>162</v>
      </c>
      <c r="B885">
        <v>52</v>
      </c>
      <c r="D885">
        <v>0</v>
      </c>
      <c r="E885" s="184"/>
      <c r="F885" s="184"/>
      <c r="G885" s="185"/>
      <c r="H885" s="184"/>
      <c r="I885" s="185"/>
      <c r="J885" s="184"/>
      <c r="K885" s="184"/>
    </row>
    <row r="886" spans="1:11" ht="12.75">
      <c r="A886">
        <v>162</v>
      </c>
      <c r="B886">
        <v>62</v>
      </c>
      <c r="D886">
        <v>0</v>
      </c>
      <c r="E886" s="184"/>
      <c r="F886" s="184"/>
      <c r="G886" s="185"/>
      <c r="H886" s="184"/>
      <c r="I886" s="185"/>
      <c r="J886" s="184"/>
      <c r="K886" s="184"/>
    </row>
    <row r="887" spans="1:11" ht="12.75">
      <c r="A887">
        <v>162</v>
      </c>
      <c r="B887">
        <v>164</v>
      </c>
      <c r="D887">
        <v>0</v>
      </c>
      <c r="E887" s="184"/>
      <c r="F887" s="184"/>
      <c r="G887" s="185"/>
      <c r="H887" s="184"/>
      <c r="I887" s="185"/>
      <c r="J887" s="184"/>
      <c r="K887" s="184"/>
    </row>
    <row r="888" spans="1:11" ht="12.75">
      <c r="A888">
        <v>162</v>
      </c>
      <c r="B888">
        <v>3128</v>
      </c>
      <c r="D888">
        <v>0</v>
      </c>
      <c r="E888" s="184"/>
      <c r="F888" s="184"/>
      <c r="G888" s="185"/>
      <c r="H888" s="184"/>
      <c r="I888" s="185"/>
      <c r="J888" s="184"/>
      <c r="K888" s="184"/>
    </row>
    <row r="889" spans="1:11" ht="12.75">
      <c r="A889">
        <v>162</v>
      </c>
      <c r="B889">
        <v>3136</v>
      </c>
      <c r="D889">
        <v>0</v>
      </c>
      <c r="E889" s="184"/>
      <c r="F889" s="184"/>
      <c r="G889" s="185"/>
      <c r="H889" s="184"/>
      <c r="I889" s="185"/>
      <c r="J889" s="184"/>
      <c r="K889" s="184"/>
    </row>
    <row r="890" spans="1:11" ht="12.75">
      <c r="A890">
        <v>162</v>
      </c>
      <c r="B890">
        <v>3137</v>
      </c>
      <c r="D890">
        <v>0</v>
      </c>
      <c r="E890" s="184"/>
      <c r="F890" s="184"/>
      <c r="G890" s="185"/>
      <c r="H890" s="184"/>
      <c r="I890" s="185"/>
      <c r="J890" s="184"/>
      <c r="K890" s="184"/>
    </row>
    <row r="891" spans="1:11" ht="12.75">
      <c r="A891">
        <v>162</v>
      </c>
      <c r="B891">
        <v>3148</v>
      </c>
      <c r="D891">
        <v>0</v>
      </c>
      <c r="E891" s="184"/>
      <c r="F891" s="184"/>
      <c r="G891" s="185"/>
      <c r="H891" s="184"/>
      <c r="I891" s="185"/>
      <c r="J891" s="184"/>
      <c r="K891" s="184"/>
    </row>
    <row r="892" spans="1:11" ht="12.75">
      <c r="A892">
        <v>162</v>
      </c>
      <c r="B892">
        <v>3158</v>
      </c>
      <c r="D892">
        <v>0</v>
      </c>
      <c r="E892" s="184"/>
      <c r="F892" s="184"/>
      <c r="G892" s="185"/>
      <c r="H892" s="184"/>
      <c r="I892" s="185"/>
      <c r="J892" s="184"/>
      <c r="K892" s="184"/>
    </row>
    <row r="893" spans="1:11" ht="12.75">
      <c r="A893">
        <v>164</v>
      </c>
      <c r="B893">
        <v>50</v>
      </c>
      <c r="D893">
        <v>0</v>
      </c>
      <c r="E893" s="184"/>
      <c r="F893" s="184"/>
      <c r="G893" s="185"/>
      <c r="H893" s="184"/>
      <c r="I893" s="185"/>
      <c r="J893" s="184"/>
      <c r="K893" s="184"/>
    </row>
    <row r="894" spans="1:11" ht="12.75">
      <c r="A894">
        <v>164</v>
      </c>
      <c r="B894">
        <v>52</v>
      </c>
      <c r="D894">
        <v>0</v>
      </c>
      <c r="E894" s="184"/>
      <c r="F894" s="184"/>
      <c r="G894" s="185"/>
      <c r="H894" s="184"/>
      <c r="I894" s="185"/>
      <c r="J894" s="184"/>
      <c r="K894" s="184"/>
    </row>
    <row r="895" spans="1:11" ht="12.75">
      <c r="A895">
        <v>164</v>
      </c>
      <c r="B895">
        <v>162</v>
      </c>
      <c r="D895">
        <v>0</v>
      </c>
      <c r="E895" s="184"/>
      <c r="F895" s="184"/>
      <c r="G895" s="185"/>
      <c r="H895" s="184"/>
      <c r="I895" s="185"/>
      <c r="J895" s="184"/>
      <c r="K895" s="184"/>
    </row>
    <row r="896" spans="1:11" ht="12.75">
      <c r="A896">
        <v>164</v>
      </c>
      <c r="B896">
        <v>165</v>
      </c>
      <c r="D896">
        <v>0</v>
      </c>
      <c r="E896" s="184"/>
      <c r="F896" s="184"/>
      <c r="G896" s="185"/>
      <c r="H896" s="184"/>
      <c r="I896" s="185"/>
      <c r="J896" s="184"/>
      <c r="K896" s="184"/>
    </row>
    <row r="897" spans="1:11" ht="12.75">
      <c r="A897">
        <v>165</v>
      </c>
      <c r="B897">
        <v>52</v>
      </c>
      <c r="D897">
        <v>0</v>
      </c>
      <c r="E897" s="184"/>
      <c r="F897" s="184"/>
      <c r="G897" s="185"/>
      <c r="H897" s="184"/>
      <c r="I897" s="185"/>
      <c r="J897" s="184"/>
      <c r="K897" s="184"/>
    </row>
    <row r="898" spans="1:11" ht="12.75">
      <c r="A898">
        <v>165</v>
      </c>
      <c r="B898">
        <v>60</v>
      </c>
      <c r="D898">
        <v>0</v>
      </c>
      <c r="E898" s="184"/>
      <c r="F898" s="184"/>
      <c r="G898" s="185"/>
      <c r="H898" s="184"/>
      <c r="I898" s="185"/>
      <c r="J898" s="184"/>
      <c r="K898" s="184"/>
    </row>
    <row r="899" spans="1:11" ht="12.75">
      <c r="A899">
        <v>165</v>
      </c>
      <c r="B899">
        <v>62</v>
      </c>
      <c r="D899">
        <v>0</v>
      </c>
      <c r="E899" s="184"/>
      <c r="F899" s="184"/>
      <c r="G899" s="185"/>
      <c r="H899" s="184"/>
      <c r="I899" s="185"/>
      <c r="J899" s="184"/>
      <c r="K899" s="184"/>
    </row>
    <row r="900" spans="1:11" ht="12.75">
      <c r="A900">
        <v>165</v>
      </c>
      <c r="B900">
        <v>164</v>
      </c>
      <c r="D900">
        <v>0</v>
      </c>
      <c r="E900" s="184"/>
      <c r="F900" s="184"/>
      <c r="G900" s="185"/>
      <c r="H900" s="184"/>
      <c r="I900" s="185"/>
      <c r="J900" s="184"/>
      <c r="K900" s="184"/>
    </row>
    <row r="901" spans="1:11" ht="12.75">
      <c r="A901">
        <v>165</v>
      </c>
      <c r="B901">
        <v>166</v>
      </c>
      <c r="D901">
        <v>0</v>
      </c>
      <c r="E901" s="184"/>
      <c r="F901" s="184"/>
      <c r="G901" s="185"/>
      <c r="H901" s="184"/>
      <c r="I901" s="185"/>
      <c r="J901" s="184"/>
      <c r="K901" s="184"/>
    </row>
    <row r="902" spans="1:11" ht="12.75">
      <c r="A902">
        <v>165</v>
      </c>
      <c r="B902">
        <v>3137</v>
      </c>
      <c r="D902">
        <v>0</v>
      </c>
      <c r="E902" s="184"/>
      <c r="F902" s="184"/>
      <c r="G902" s="185"/>
      <c r="H902" s="184"/>
      <c r="I902" s="185"/>
      <c r="J902" s="184"/>
      <c r="K902" s="184"/>
    </row>
    <row r="903" spans="1:11" ht="12.75">
      <c r="A903">
        <v>165</v>
      </c>
      <c r="B903">
        <v>3138</v>
      </c>
      <c r="D903">
        <v>0</v>
      </c>
      <c r="E903" s="184"/>
      <c r="F903" s="184"/>
      <c r="G903" s="185"/>
      <c r="H903" s="184"/>
      <c r="I903" s="185"/>
      <c r="J903" s="184"/>
      <c r="K903" s="184"/>
    </row>
    <row r="904" spans="1:11" ht="12.75">
      <c r="A904">
        <v>165</v>
      </c>
      <c r="B904">
        <v>3148</v>
      </c>
      <c r="D904">
        <v>0</v>
      </c>
      <c r="E904" s="184"/>
      <c r="F904" s="184"/>
      <c r="G904" s="185"/>
      <c r="H904" s="184"/>
      <c r="I904" s="185"/>
      <c r="J904" s="184"/>
      <c r="K904" s="184"/>
    </row>
    <row r="905" spans="1:11" ht="12.75">
      <c r="A905">
        <v>165</v>
      </c>
      <c r="B905">
        <v>3158</v>
      </c>
      <c r="D905">
        <v>0</v>
      </c>
      <c r="E905" s="184"/>
      <c r="F905" s="184"/>
      <c r="G905" s="185"/>
      <c r="H905" s="184"/>
      <c r="I905" s="185"/>
      <c r="J905" s="184"/>
      <c r="K905" s="184"/>
    </row>
    <row r="906" spans="1:11" ht="12.75">
      <c r="A906">
        <v>166</v>
      </c>
      <c r="B906">
        <v>50</v>
      </c>
      <c r="D906">
        <v>0</v>
      </c>
      <c r="E906" s="184"/>
      <c r="F906" s="184"/>
      <c r="G906" s="185"/>
      <c r="H906" s="184"/>
      <c r="I906" s="185"/>
      <c r="J906" s="184"/>
      <c r="K906" s="184"/>
    </row>
    <row r="907" spans="1:11" ht="12.75">
      <c r="A907">
        <v>166</v>
      </c>
      <c r="B907">
        <v>52</v>
      </c>
      <c r="D907">
        <v>0</v>
      </c>
      <c r="E907" s="184"/>
      <c r="F907" s="184"/>
      <c r="G907" s="185"/>
      <c r="H907" s="184"/>
      <c r="I907" s="185"/>
      <c r="J907" s="184"/>
      <c r="K907" s="184"/>
    </row>
    <row r="908" spans="1:11" ht="12.75">
      <c r="A908">
        <v>166</v>
      </c>
      <c r="B908">
        <v>54</v>
      </c>
      <c r="D908">
        <v>0</v>
      </c>
      <c r="E908" s="184"/>
      <c r="F908" s="184"/>
      <c r="G908" s="185"/>
      <c r="H908" s="184"/>
      <c r="I908" s="185"/>
      <c r="J908" s="184"/>
      <c r="K908" s="184"/>
    </row>
    <row r="909" spans="1:11" ht="12.75">
      <c r="A909">
        <v>166</v>
      </c>
      <c r="B909">
        <v>60</v>
      </c>
      <c r="D909">
        <v>0</v>
      </c>
      <c r="E909" s="184"/>
      <c r="F909" s="184"/>
      <c r="G909" s="185"/>
      <c r="H909" s="184"/>
      <c r="I909" s="185"/>
      <c r="J909" s="184"/>
      <c r="K909" s="184"/>
    </row>
    <row r="910" spans="1:11" ht="12.75">
      <c r="A910">
        <v>166</v>
      </c>
      <c r="B910">
        <v>62</v>
      </c>
      <c r="D910">
        <v>0</v>
      </c>
      <c r="E910" s="184"/>
      <c r="F910" s="184"/>
      <c r="G910" s="185"/>
      <c r="H910" s="184"/>
      <c r="I910" s="185"/>
      <c r="J910" s="184"/>
      <c r="K910" s="184"/>
    </row>
    <row r="911" spans="1:11" ht="12.75">
      <c r="A911">
        <v>166</v>
      </c>
      <c r="B911">
        <v>165</v>
      </c>
      <c r="D911">
        <v>0</v>
      </c>
      <c r="E911" s="184"/>
      <c r="F911" s="184"/>
      <c r="G911" s="185"/>
      <c r="H911" s="184"/>
      <c r="I911" s="185"/>
      <c r="J911" s="184"/>
      <c r="K911" s="184"/>
    </row>
    <row r="912" spans="1:11" ht="12.75">
      <c r="A912">
        <v>166</v>
      </c>
      <c r="B912">
        <v>3138</v>
      </c>
      <c r="D912">
        <v>0</v>
      </c>
      <c r="E912" s="184"/>
      <c r="F912" s="184"/>
      <c r="G912" s="185"/>
      <c r="H912" s="184"/>
      <c r="I912" s="185"/>
      <c r="J912" s="184"/>
      <c r="K912" s="184"/>
    </row>
    <row r="913" spans="1:11" ht="12.75">
      <c r="A913">
        <v>166</v>
      </c>
      <c r="B913">
        <v>3148</v>
      </c>
      <c r="D913">
        <v>0</v>
      </c>
      <c r="E913" s="184"/>
      <c r="F913" s="184"/>
      <c r="G913" s="185"/>
      <c r="H913" s="184"/>
      <c r="I913" s="185"/>
      <c r="J913" s="184"/>
      <c r="K913" s="184"/>
    </row>
    <row r="914" spans="1:11" ht="12.75">
      <c r="A914">
        <v>167</v>
      </c>
      <c r="B914">
        <v>54</v>
      </c>
      <c r="D914">
        <v>0</v>
      </c>
      <c r="E914" s="184"/>
      <c r="F914" s="184"/>
      <c r="G914" s="185"/>
      <c r="H914" s="184"/>
      <c r="I914" s="185"/>
      <c r="J914" s="184"/>
      <c r="K914" s="184"/>
    </row>
    <row r="915" spans="1:11" ht="12.75">
      <c r="A915">
        <v>167</v>
      </c>
      <c r="B915">
        <v>56</v>
      </c>
      <c r="D915">
        <v>0</v>
      </c>
      <c r="E915" s="184"/>
      <c r="F915" s="184"/>
      <c r="G915" s="185"/>
      <c r="H915" s="184"/>
      <c r="I915" s="185"/>
      <c r="J915" s="184"/>
      <c r="K915" s="184"/>
    </row>
    <row r="916" spans="1:11" ht="12.75">
      <c r="A916">
        <v>167</v>
      </c>
      <c r="B916">
        <v>58</v>
      </c>
      <c r="D916">
        <v>0</v>
      </c>
      <c r="E916" s="184"/>
      <c r="F916" s="184"/>
      <c r="G916" s="185"/>
      <c r="H916" s="184"/>
      <c r="I916" s="185"/>
      <c r="J916" s="184"/>
      <c r="K916" s="184"/>
    </row>
    <row r="917" spans="1:11" ht="12.75">
      <c r="A917">
        <v>167</v>
      </c>
      <c r="B917">
        <v>60</v>
      </c>
      <c r="C917" s="187">
        <v>13</v>
      </c>
      <c r="D917">
        <v>0</v>
      </c>
      <c r="E917" s="184"/>
      <c r="F917" s="184"/>
      <c r="G917" s="185"/>
      <c r="H917" s="184"/>
      <c r="I917" s="185"/>
      <c r="J917" s="184"/>
      <c r="K917" s="184"/>
    </row>
    <row r="918" spans="1:11" ht="12.75">
      <c r="A918">
        <v>167</v>
      </c>
      <c r="B918">
        <v>3138</v>
      </c>
      <c r="D918">
        <v>0</v>
      </c>
      <c r="E918" s="184"/>
      <c r="F918" s="184"/>
      <c r="G918" s="185"/>
      <c r="H918" s="184"/>
      <c r="I918" s="185"/>
      <c r="J918" s="184"/>
      <c r="K918" s="184"/>
    </row>
    <row r="919" spans="1:11" ht="12.75">
      <c r="A919">
        <v>167</v>
      </c>
      <c r="B919">
        <v>3148</v>
      </c>
      <c r="D919">
        <v>0</v>
      </c>
      <c r="E919" s="184"/>
      <c r="F919" s="184"/>
      <c r="G919" s="185"/>
      <c r="H919" s="184"/>
      <c r="I919" s="185"/>
      <c r="J919" s="184"/>
      <c r="K919" s="184"/>
    </row>
    <row r="920" spans="1:11" ht="12.75">
      <c r="A920">
        <v>168</v>
      </c>
      <c r="B920">
        <v>70</v>
      </c>
      <c r="D920">
        <v>0</v>
      </c>
      <c r="E920" s="184"/>
      <c r="F920" s="184"/>
      <c r="G920" s="185"/>
      <c r="H920" s="184"/>
      <c r="I920" s="185"/>
      <c r="J920" s="184"/>
      <c r="K920" s="184"/>
    </row>
    <row r="921" spans="1:11" ht="12.75">
      <c r="A921">
        <v>168</v>
      </c>
      <c r="B921">
        <v>169</v>
      </c>
      <c r="D921">
        <v>0</v>
      </c>
      <c r="E921" s="184"/>
      <c r="F921" s="184"/>
      <c r="G921" s="185"/>
      <c r="H921" s="184"/>
      <c r="I921" s="185"/>
      <c r="J921" s="184"/>
      <c r="K921" s="184"/>
    </row>
    <row r="922" spans="1:11" ht="12.75">
      <c r="A922">
        <v>168</v>
      </c>
      <c r="B922">
        <v>170</v>
      </c>
      <c r="D922">
        <v>0</v>
      </c>
      <c r="E922" s="184"/>
      <c r="F922" s="184"/>
      <c r="G922" s="185"/>
      <c r="H922" s="184"/>
      <c r="I922" s="185"/>
      <c r="J922" s="184"/>
      <c r="K922" s="184"/>
    </row>
    <row r="923" spans="1:11" ht="12.75">
      <c r="A923">
        <v>168</v>
      </c>
      <c r="B923">
        <v>3148</v>
      </c>
      <c r="D923">
        <v>0</v>
      </c>
      <c r="E923" s="184"/>
      <c r="F923" s="184"/>
      <c r="G923" s="185"/>
      <c r="H923" s="184"/>
      <c r="I923" s="185"/>
      <c r="J923" s="184"/>
      <c r="K923" s="184"/>
    </row>
    <row r="924" spans="1:11" ht="12.75">
      <c r="A924">
        <v>169</v>
      </c>
      <c r="B924">
        <v>60</v>
      </c>
      <c r="D924">
        <v>0</v>
      </c>
      <c r="E924" s="184"/>
      <c r="F924" s="184"/>
      <c r="G924" s="185"/>
      <c r="H924" s="184"/>
      <c r="I924" s="185"/>
      <c r="J924" s="184"/>
      <c r="K924" s="184"/>
    </row>
    <row r="925" spans="1:11" ht="12.75">
      <c r="A925">
        <v>169</v>
      </c>
      <c r="B925">
        <v>62</v>
      </c>
      <c r="D925">
        <v>0</v>
      </c>
      <c r="E925" s="184"/>
      <c r="F925" s="184"/>
      <c r="G925" s="185"/>
      <c r="H925" s="184"/>
      <c r="I925" s="185"/>
      <c r="J925" s="184"/>
      <c r="K925" s="184"/>
    </row>
    <row r="926" spans="1:11" ht="12.75">
      <c r="A926">
        <v>169</v>
      </c>
      <c r="B926">
        <v>70</v>
      </c>
      <c r="D926">
        <v>0</v>
      </c>
      <c r="E926" s="184"/>
      <c r="F926" s="184"/>
      <c r="G926" s="185"/>
      <c r="H926" s="184"/>
      <c r="I926" s="185"/>
      <c r="J926" s="184"/>
      <c r="K926" s="184"/>
    </row>
    <row r="927" spans="1:11" ht="12.75">
      <c r="A927">
        <v>169</v>
      </c>
      <c r="B927">
        <v>168</v>
      </c>
      <c r="D927">
        <v>0</v>
      </c>
      <c r="E927" s="184"/>
      <c r="F927" s="184"/>
      <c r="G927" s="185"/>
      <c r="H927" s="184"/>
      <c r="I927" s="185"/>
      <c r="J927" s="184"/>
      <c r="K927" s="184"/>
    </row>
    <row r="928" spans="1:11" ht="12.75">
      <c r="A928">
        <v>169</v>
      </c>
      <c r="B928">
        <v>170</v>
      </c>
      <c r="D928">
        <v>0</v>
      </c>
      <c r="E928" s="184"/>
      <c r="F928" s="184"/>
      <c r="G928" s="185"/>
      <c r="H928" s="184"/>
      <c r="I928" s="185"/>
      <c r="J928" s="184"/>
      <c r="K928" s="184"/>
    </row>
    <row r="929" spans="1:11" ht="12.75">
      <c r="A929">
        <v>169</v>
      </c>
      <c r="B929">
        <v>3148</v>
      </c>
      <c r="D929">
        <v>0</v>
      </c>
      <c r="E929" s="184"/>
      <c r="F929" s="184"/>
      <c r="G929" s="185"/>
      <c r="H929" s="184"/>
      <c r="I929" s="185"/>
      <c r="J929" s="184"/>
      <c r="K929" s="184"/>
    </row>
    <row r="930" spans="1:11" ht="12.75">
      <c r="A930">
        <v>170</v>
      </c>
      <c r="B930">
        <v>60</v>
      </c>
      <c r="D930">
        <v>0</v>
      </c>
      <c r="E930" s="184"/>
      <c r="F930" s="184"/>
      <c r="G930" s="185"/>
      <c r="H930" s="184"/>
      <c r="I930" s="185"/>
      <c r="J930" s="184"/>
      <c r="K930" s="184"/>
    </row>
    <row r="931" spans="1:11" ht="12.75">
      <c r="A931">
        <v>170</v>
      </c>
      <c r="B931">
        <v>62</v>
      </c>
      <c r="C931" s="187">
        <v>5</v>
      </c>
      <c r="D931">
        <v>0</v>
      </c>
      <c r="E931" s="184"/>
      <c r="F931" s="184"/>
      <c r="G931" s="185"/>
      <c r="H931" s="184"/>
      <c r="I931" s="185"/>
      <c r="J931" s="184"/>
      <c r="K931" s="184"/>
    </row>
    <row r="932" spans="1:11" ht="12.75">
      <c r="A932">
        <v>170</v>
      </c>
      <c r="B932">
        <v>70</v>
      </c>
      <c r="D932">
        <v>0</v>
      </c>
      <c r="E932" s="184"/>
      <c r="F932" s="184"/>
      <c r="G932" s="185"/>
      <c r="H932" s="184"/>
      <c r="I932" s="185"/>
      <c r="J932" s="184"/>
      <c r="K932" s="184"/>
    </row>
    <row r="933" spans="1:11" ht="12.75">
      <c r="A933">
        <v>170</v>
      </c>
      <c r="B933">
        <v>168</v>
      </c>
      <c r="D933">
        <v>0</v>
      </c>
      <c r="E933" s="184"/>
      <c r="F933" s="184"/>
      <c r="G933" s="185"/>
      <c r="H933" s="184"/>
      <c r="I933" s="185"/>
      <c r="J933" s="184"/>
      <c r="K933" s="184"/>
    </row>
    <row r="934" spans="1:11" ht="12.75">
      <c r="A934">
        <v>170</v>
      </c>
      <c r="B934">
        <v>169</v>
      </c>
      <c r="D934">
        <v>0</v>
      </c>
      <c r="E934" s="184"/>
      <c r="F934" s="184"/>
      <c r="G934" s="185"/>
      <c r="H934" s="184"/>
      <c r="I934" s="185"/>
      <c r="J934" s="184"/>
      <c r="K934" s="184"/>
    </row>
    <row r="935" spans="1:11" ht="12.75">
      <c r="A935">
        <v>170</v>
      </c>
      <c r="B935">
        <v>3148</v>
      </c>
      <c r="D935">
        <v>0</v>
      </c>
      <c r="E935" s="184"/>
      <c r="F935" s="184"/>
      <c r="G935" s="185"/>
      <c r="H935" s="184"/>
      <c r="I935" s="185"/>
      <c r="J935" s="184"/>
      <c r="K935" s="184"/>
    </row>
    <row r="936" spans="1:11" ht="12.75">
      <c r="A936">
        <v>174</v>
      </c>
      <c r="B936">
        <v>175</v>
      </c>
      <c r="C936" s="187">
        <v>4.699999809265137</v>
      </c>
      <c r="D936">
        <v>0</v>
      </c>
      <c r="E936" s="184"/>
      <c r="F936" s="184"/>
      <c r="G936" s="185"/>
      <c r="H936" s="184"/>
      <c r="I936" s="185"/>
      <c r="J936" s="184"/>
      <c r="K936" s="184"/>
    </row>
    <row r="937" spans="1:11" ht="12.75">
      <c r="A937">
        <v>174</v>
      </c>
      <c r="B937">
        <v>177</v>
      </c>
      <c r="C937" s="187">
        <v>11</v>
      </c>
      <c r="D937">
        <v>0</v>
      </c>
      <c r="E937" s="184"/>
      <c r="F937" s="184"/>
      <c r="G937" s="185"/>
      <c r="H937" s="184"/>
      <c r="I937" s="185"/>
      <c r="J937" s="184"/>
      <c r="K937" s="184"/>
    </row>
    <row r="938" spans="1:11" ht="12.75">
      <c r="A938">
        <v>174</v>
      </c>
      <c r="B938">
        <v>230</v>
      </c>
      <c r="C938" s="187">
        <v>5.099999904632568</v>
      </c>
      <c r="D938">
        <v>0</v>
      </c>
      <c r="E938" s="184"/>
      <c r="F938" s="184"/>
      <c r="G938" s="185"/>
      <c r="H938" s="184"/>
      <c r="I938" s="185"/>
      <c r="J938" s="184"/>
      <c r="K938" s="184"/>
    </row>
    <row r="939" spans="1:11" ht="12.75">
      <c r="A939">
        <v>175</v>
      </c>
      <c r="B939">
        <v>174</v>
      </c>
      <c r="C939" s="187">
        <v>4.699999809265137</v>
      </c>
      <c r="D939">
        <v>0</v>
      </c>
      <c r="E939" s="184"/>
      <c r="F939" s="184"/>
      <c r="G939" s="185"/>
      <c r="H939" s="184"/>
      <c r="I939" s="185"/>
      <c r="J939" s="184"/>
      <c r="K939" s="184"/>
    </row>
    <row r="940" spans="1:11" ht="12.75">
      <c r="A940">
        <v>175</v>
      </c>
      <c r="B940">
        <v>176</v>
      </c>
      <c r="C940" s="187">
        <v>3.4000000953674316</v>
      </c>
      <c r="D940">
        <v>0</v>
      </c>
      <c r="E940" s="184"/>
      <c r="F940" s="184"/>
      <c r="G940" s="185"/>
      <c r="H940" s="184"/>
      <c r="I940" s="185"/>
      <c r="J940" s="184"/>
      <c r="K940" s="184"/>
    </row>
    <row r="941" spans="1:11" ht="12.75">
      <c r="A941">
        <v>175</v>
      </c>
      <c r="B941">
        <v>177</v>
      </c>
      <c r="C941" s="187">
        <v>6.5</v>
      </c>
      <c r="D941">
        <v>0</v>
      </c>
      <c r="E941" s="184"/>
      <c r="F941" s="184"/>
      <c r="G941" s="185"/>
      <c r="H941" s="184"/>
      <c r="I941" s="185"/>
      <c r="J941" s="184"/>
      <c r="K941" s="184"/>
    </row>
    <row r="942" spans="1:11" ht="12.75">
      <c r="A942">
        <v>175</v>
      </c>
      <c r="B942">
        <v>178</v>
      </c>
      <c r="C942" s="187">
        <v>8</v>
      </c>
      <c r="D942">
        <v>0</v>
      </c>
      <c r="E942" s="184"/>
      <c r="F942" s="184"/>
      <c r="G942" s="185"/>
      <c r="H942" s="184"/>
      <c r="I942" s="185"/>
      <c r="J942" s="184"/>
      <c r="K942" s="184"/>
    </row>
    <row r="943" spans="1:11" ht="12.75">
      <c r="A943">
        <v>175</v>
      </c>
      <c r="B943">
        <v>230</v>
      </c>
      <c r="C943" s="187">
        <v>4.400000095367432</v>
      </c>
      <c r="D943">
        <v>0</v>
      </c>
      <c r="E943" s="184"/>
      <c r="F943" s="184"/>
      <c r="G943" s="185"/>
      <c r="H943" s="184"/>
      <c r="I943" s="185"/>
      <c r="J943" s="184"/>
      <c r="K943" s="184"/>
    </row>
    <row r="944" spans="1:11" ht="12.75">
      <c r="A944">
        <v>175</v>
      </c>
      <c r="B944">
        <v>232</v>
      </c>
      <c r="C944" s="187">
        <v>12.100000381469727</v>
      </c>
      <c r="D944">
        <v>0</v>
      </c>
      <c r="E944" s="184"/>
      <c r="F944" s="184"/>
      <c r="G944" s="185"/>
      <c r="H944" s="184"/>
      <c r="I944" s="185"/>
      <c r="J944" s="184"/>
      <c r="K944" s="184"/>
    </row>
    <row r="945" spans="1:11" ht="12.75">
      <c r="A945">
        <v>176</v>
      </c>
      <c r="B945">
        <v>175</v>
      </c>
      <c r="C945" s="187">
        <v>3.4000000953674316</v>
      </c>
      <c r="D945">
        <v>0</v>
      </c>
      <c r="E945" s="184"/>
      <c r="F945" s="184"/>
      <c r="G945" s="185"/>
      <c r="H945" s="184"/>
      <c r="I945" s="185"/>
      <c r="J945" s="184"/>
      <c r="K945" s="184"/>
    </row>
    <row r="946" spans="1:11" ht="12.75">
      <c r="A946">
        <v>176</v>
      </c>
      <c r="B946">
        <v>177</v>
      </c>
      <c r="C946" s="187">
        <v>6.800000190734863</v>
      </c>
      <c r="D946">
        <v>0</v>
      </c>
      <c r="E946" s="184"/>
      <c r="F946" s="184"/>
      <c r="G946" s="185"/>
      <c r="H946" s="184"/>
      <c r="I946" s="185"/>
      <c r="J946" s="184"/>
      <c r="K946" s="184"/>
    </row>
    <row r="947" spans="1:11" ht="12.75">
      <c r="A947">
        <v>176</v>
      </c>
      <c r="B947">
        <v>178</v>
      </c>
      <c r="C947" s="187">
        <v>7.199999809265137</v>
      </c>
      <c r="D947">
        <v>0</v>
      </c>
      <c r="E947" s="184"/>
      <c r="F947" s="184"/>
      <c r="G947" s="185"/>
      <c r="H947" s="184"/>
      <c r="I947" s="185"/>
      <c r="J947" s="184"/>
      <c r="K947" s="184"/>
    </row>
    <row r="948" spans="1:11" ht="12.75">
      <c r="A948">
        <v>176</v>
      </c>
      <c r="B948">
        <v>179</v>
      </c>
      <c r="C948" s="187">
        <v>9.899999618530273</v>
      </c>
      <c r="D948">
        <v>0</v>
      </c>
      <c r="E948" s="184"/>
      <c r="F948" s="184"/>
      <c r="G948" s="185"/>
      <c r="H948" s="184"/>
      <c r="I948" s="185"/>
      <c r="J948" s="184"/>
      <c r="K948" s="184"/>
    </row>
    <row r="949" spans="1:11" ht="12.75">
      <c r="A949">
        <v>176</v>
      </c>
      <c r="B949">
        <v>180</v>
      </c>
      <c r="C949" s="187">
        <v>12.699999809265137</v>
      </c>
      <c r="D949">
        <v>0</v>
      </c>
      <c r="E949" s="184"/>
      <c r="F949" s="184"/>
      <c r="G949" s="185"/>
      <c r="H949" s="184"/>
      <c r="I949" s="185"/>
      <c r="J949" s="184"/>
      <c r="K949" s="184"/>
    </row>
    <row r="950" spans="1:11" ht="12.75">
      <c r="A950">
        <v>176</v>
      </c>
      <c r="B950">
        <v>230</v>
      </c>
      <c r="C950" s="187">
        <v>7.400000095367432</v>
      </c>
      <c r="D950">
        <v>0</v>
      </c>
      <c r="E950" s="184"/>
      <c r="F950" s="184"/>
      <c r="G950" s="185"/>
      <c r="H950" s="184"/>
      <c r="I950" s="185"/>
      <c r="J950" s="184"/>
      <c r="K950" s="184"/>
    </row>
    <row r="951" spans="1:11" ht="12.75">
      <c r="A951">
        <v>176</v>
      </c>
      <c r="B951">
        <v>231</v>
      </c>
      <c r="C951" s="187">
        <v>7.199999809265137</v>
      </c>
      <c r="D951">
        <v>0</v>
      </c>
      <c r="E951" s="184"/>
      <c r="F951" s="184"/>
      <c r="G951" s="185"/>
      <c r="H951" s="184"/>
      <c r="I951" s="185"/>
      <c r="J951" s="184"/>
      <c r="K951" s="184"/>
    </row>
    <row r="952" spans="1:11" ht="12.75">
      <c r="A952">
        <v>176</v>
      </c>
      <c r="B952">
        <v>232</v>
      </c>
      <c r="C952" s="187">
        <v>13</v>
      </c>
      <c r="D952">
        <v>0</v>
      </c>
      <c r="E952" s="184"/>
      <c r="F952" s="184"/>
      <c r="G952" s="185"/>
      <c r="H952" s="184"/>
      <c r="I952" s="185"/>
      <c r="J952" s="184"/>
      <c r="K952" s="184"/>
    </row>
    <row r="953" spans="1:11" ht="12.75">
      <c r="A953">
        <v>177</v>
      </c>
      <c r="B953">
        <v>174</v>
      </c>
      <c r="C953" s="187">
        <v>11</v>
      </c>
      <c r="D953">
        <v>0</v>
      </c>
      <c r="E953" s="184"/>
      <c r="F953" s="184"/>
      <c r="G953" s="185"/>
      <c r="H953" s="184"/>
      <c r="I953" s="185"/>
      <c r="J953" s="184"/>
      <c r="K953" s="184"/>
    </row>
    <row r="954" spans="1:11" ht="12.75">
      <c r="A954">
        <v>177</v>
      </c>
      <c r="B954">
        <v>175</v>
      </c>
      <c r="C954" s="187">
        <v>6.5</v>
      </c>
      <c r="D954">
        <v>0</v>
      </c>
      <c r="E954" s="184"/>
      <c r="F954" s="184"/>
      <c r="G954" s="185"/>
      <c r="H954" s="184"/>
      <c r="I954" s="185"/>
      <c r="J954" s="184"/>
      <c r="K954" s="184"/>
    </row>
    <row r="955" spans="1:11" ht="12.75">
      <c r="A955">
        <v>177</v>
      </c>
      <c r="B955">
        <v>176</v>
      </c>
      <c r="C955" s="187">
        <v>6.800000190734863</v>
      </c>
      <c r="D955">
        <v>0</v>
      </c>
      <c r="E955" s="184"/>
      <c r="F955" s="184"/>
      <c r="G955" s="185"/>
      <c r="H955" s="184"/>
      <c r="I955" s="185"/>
      <c r="J955" s="184"/>
      <c r="K955" s="184"/>
    </row>
    <row r="956" spans="1:11" ht="12.75">
      <c r="A956">
        <v>177</v>
      </c>
      <c r="B956">
        <v>179</v>
      </c>
      <c r="C956" s="187">
        <v>4.5</v>
      </c>
      <c r="D956">
        <v>0</v>
      </c>
      <c r="E956" s="184"/>
      <c r="F956" s="184"/>
      <c r="G956" s="185"/>
      <c r="H956" s="184"/>
      <c r="I956" s="185"/>
      <c r="J956" s="184"/>
      <c r="K956" s="184"/>
    </row>
    <row r="957" spans="1:11" ht="12.75">
      <c r="A957">
        <v>177</v>
      </c>
      <c r="B957">
        <v>180</v>
      </c>
      <c r="C957" s="187">
        <v>6.599999904632568</v>
      </c>
      <c r="D957">
        <v>0</v>
      </c>
      <c r="E957" s="184"/>
      <c r="F957" s="184"/>
      <c r="G957" s="185"/>
      <c r="H957" s="184"/>
      <c r="I957" s="185"/>
      <c r="J957" s="184"/>
      <c r="K957" s="184"/>
    </row>
    <row r="958" spans="1:11" ht="12.75">
      <c r="A958">
        <v>177</v>
      </c>
      <c r="B958">
        <v>231</v>
      </c>
      <c r="C958" s="187">
        <v>4.699999809265137</v>
      </c>
      <c r="D958">
        <v>0</v>
      </c>
      <c r="E958" s="184"/>
      <c r="F958" s="184"/>
      <c r="G958" s="185"/>
      <c r="H958" s="184"/>
      <c r="I958" s="185"/>
      <c r="J958" s="184"/>
      <c r="K958" s="184"/>
    </row>
    <row r="959" spans="1:11" ht="12.75">
      <c r="A959">
        <v>177</v>
      </c>
      <c r="B959">
        <v>232</v>
      </c>
      <c r="C959" s="187">
        <v>6.699999809265137</v>
      </c>
      <c r="D959">
        <v>0</v>
      </c>
      <c r="E959" s="184"/>
      <c r="F959" s="184"/>
      <c r="G959" s="185"/>
      <c r="H959" s="184"/>
      <c r="I959" s="185"/>
      <c r="J959" s="184"/>
      <c r="K959" s="184"/>
    </row>
    <row r="960" spans="1:11" ht="12.75">
      <c r="A960">
        <v>177</v>
      </c>
      <c r="B960">
        <v>233</v>
      </c>
      <c r="C960" s="187">
        <v>10</v>
      </c>
      <c r="D960">
        <v>0</v>
      </c>
      <c r="E960" s="184"/>
      <c r="F960" s="184"/>
      <c r="G960" s="185"/>
      <c r="H960" s="184"/>
      <c r="I960" s="185"/>
      <c r="J960" s="184"/>
      <c r="K960" s="184"/>
    </row>
    <row r="961" spans="1:11" ht="12.75">
      <c r="A961">
        <v>177</v>
      </c>
      <c r="B961">
        <v>234</v>
      </c>
      <c r="C961" s="187">
        <v>11.300000190734863</v>
      </c>
      <c r="D961">
        <v>0</v>
      </c>
      <c r="E961" s="184"/>
      <c r="F961" s="184"/>
      <c r="G961" s="185"/>
      <c r="H961" s="184"/>
      <c r="I961" s="185"/>
      <c r="J961" s="184"/>
      <c r="K961" s="184"/>
    </row>
    <row r="962" spans="1:11" ht="12.75">
      <c r="A962">
        <v>177</v>
      </c>
      <c r="B962">
        <v>235</v>
      </c>
      <c r="C962" s="187">
        <v>12.899999618530273</v>
      </c>
      <c r="D962">
        <v>0</v>
      </c>
      <c r="E962" s="184"/>
      <c r="F962" s="184"/>
      <c r="G962" s="185"/>
      <c r="H962" s="184"/>
      <c r="I962" s="185"/>
      <c r="J962" s="184"/>
      <c r="K962" s="184"/>
    </row>
    <row r="963" spans="1:11" ht="12.75">
      <c r="A963">
        <v>178</v>
      </c>
      <c r="B963">
        <v>175</v>
      </c>
      <c r="C963" s="187">
        <v>8</v>
      </c>
      <c r="D963">
        <v>0</v>
      </c>
      <c r="E963" s="184"/>
      <c r="F963" s="184"/>
      <c r="G963" s="185"/>
      <c r="H963" s="184"/>
      <c r="I963" s="185"/>
      <c r="J963" s="184"/>
      <c r="K963" s="184"/>
    </row>
    <row r="964" spans="1:11" ht="12.75">
      <c r="A964">
        <v>178</v>
      </c>
      <c r="B964">
        <v>176</v>
      </c>
      <c r="C964" s="187">
        <v>7.199999809265137</v>
      </c>
      <c r="D964">
        <v>0</v>
      </c>
      <c r="E964" s="184"/>
      <c r="F964" s="184"/>
      <c r="G964" s="185"/>
      <c r="H964" s="184"/>
      <c r="I964" s="185"/>
      <c r="J964" s="184"/>
      <c r="K964" s="184"/>
    </row>
    <row r="965" spans="1:11" ht="12.75">
      <c r="A965">
        <v>178</v>
      </c>
      <c r="B965">
        <v>179</v>
      </c>
      <c r="C965" s="187">
        <v>2.799999952316284</v>
      </c>
      <c r="D965">
        <v>0</v>
      </c>
      <c r="E965" s="184"/>
      <c r="F965" s="184"/>
      <c r="G965" s="185"/>
      <c r="H965" s="184"/>
      <c r="I965" s="185"/>
      <c r="J965" s="184"/>
      <c r="K965" s="184"/>
    </row>
    <row r="966" spans="1:11" ht="12.75">
      <c r="A966">
        <v>178</v>
      </c>
      <c r="B966">
        <v>180</v>
      </c>
      <c r="C966" s="187">
        <v>5.199999809265137</v>
      </c>
      <c r="D966">
        <v>0</v>
      </c>
      <c r="E966" s="184"/>
      <c r="F966" s="184"/>
      <c r="G966" s="185"/>
      <c r="H966" s="184"/>
      <c r="I966" s="185"/>
      <c r="J966" s="184"/>
      <c r="K966" s="184"/>
    </row>
    <row r="967" spans="1:11" ht="12.75">
      <c r="A967">
        <v>178</v>
      </c>
      <c r="B967">
        <v>181</v>
      </c>
      <c r="C967" s="187">
        <v>9</v>
      </c>
      <c r="D967">
        <v>0</v>
      </c>
      <c r="E967" s="184"/>
      <c r="F967" s="184"/>
      <c r="G967" s="185"/>
      <c r="H967" s="184"/>
      <c r="I967" s="185"/>
      <c r="J967" s="184"/>
      <c r="K967" s="184"/>
    </row>
    <row r="968" spans="1:11" ht="12.75">
      <c r="A968">
        <v>178</v>
      </c>
      <c r="B968">
        <v>231</v>
      </c>
      <c r="C968" s="187">
        <v>6.900000095367432</v>
      </c>
      <c r="D968">
        <v>0</v>
      </c>
      <c r="E968" s="184"/>
      <c r="F968" s="184"/>
      <c r="G968" s="185"/>
      <c r="H968" s="184"/>
      <c r="I968" s="185"/>
      <c r="J968" s="184"/>
      <c r="K968" s="184"/>
    </row>
    <row r="969" spans="1:11" ht="12.75">
      <c r="A969">
        <v>178</v>
      </c>
      <c r="B969">
        <v>232</v>
      </c>
      <c r="C969" s="187">
        <v>6.800000190734863</v>
      </c>
      <c r="D969">
        <v>0</v>
      </c>
      <c r="E969" s="184"/>
      <c r="F969" s="184"/>
      <c r="G969" s="185"/>
      <c r="H969" s="184"/>
      <c r="I969" s="185"/>
      <c r="J969" s="184"/>
      <c r="K969" s="184"/>
    </row>
    <row r="970" spans="1:11" ht="12.75">
      <c r="A970">
        <v>178</v>
      </c>
      <c r="B970">
        <v>234</v>
      </c>
      <c r="C970" s="187">
        <v>10.800000190734863</v>
      </c>
      <c r="D970">
        <v>0</v>
      </c>
      <c r="E970" s="184"/>
      <c r="F970" s="184"/>
      <c r="G970" s="185"/>
      <c r="H970" s="184"/>
      <c r="I970" s="185"/>
      <c r="J970" s="184"/>
      <c r="K970" s="184"/>
    </row>
    <row r="971" spans="1:11" ht="12.75">
      <c r="A971">
        <v>178</v>
      </c>
      <c r="B971">
        <v>235</v>
      </c>
      <c r="C971" s="187">
        <v>12.699999809265137</v>
      </c>
      <c r="D971">
        <v>0</v>
      </c>
      <c r="E971" s="184"/>
      <c r="F971" s="184"/>
      <c r="G971" s="185"/>
      <c r="H971" s="184"/>
      <c r="I971" s="185"/>
      <c r="J971" s="184"/>
      <c r="K971" s="184"/>
    </row>
    <row r="972" spans="1:11" ht="12.75">
      <c r="A972">
        <v>179</v>
      </c>
      <c r="B972">
        <v>176</v>
      </c>
      <c r="C972" s="187">
        <v>9.899999618530273</v>
      </c>
      <c r="D972">
        <v>0</v>
      </c>
      <c r="E972" s="184"/>
      <c r="F972" s="184"/>
      <c r="G972" s="185"/>
      <c r="H972" s="184"/>
      <c r="I972" s="185"/>
      <c r="J972" s="184"/>
      <c r="K972" s="184"/>
    </row>
    <row r="973" spans="1:11" ht="12.75">
      <c r="A973">
        <v>179</v>
      </c>
      <c r="B973">
        <v>177</v>
      </c>
      <c r="C973" s="187">
        <v>4.5</v>
      </c>
      <c r="D973">
        <v>0</v>
      </c>
      <c r="E973" s="184"/>
      <c r="F973" s="184"/>
      <c r="G973" s="185"/>
      <c r="H973" s="184"/>
      <c r="I973" s="185"/>
      <c r="J973" s="184"/>
      <c r="K973" s="184"/>
    </row>
    <row r="974" spans="1:11" ht="12.75">
      <c r="A974">
        <v>179</v>
      </c>
      <c r="B974">
        <v>178</v>
      </c>
      <c r="C974" s="187">
        <v>2.799999952316284</v>
      </c>
      <c r="D974">
        <v>0</v>
      </c>
      <c r="E974" s="184"/>
      <c r="F974" s="184"/>
      <c r="G974" s="185"/>
      <c r="H974" s="184"/>
      <c r="I974" s="185"/>
      <c r="J974" s="184"/>
      <c r="K974" s="184"/>
    </row>
    <row r="975" spans="1:11" ht="12.75">
      <c r="A975">
        <v>179</v>
      </c>
      <c r="B975">
        <v>180</v>
      </c>
      <c r="C975" s="187">
        <v>2.700000047683716</v>
      </c>
      <c r="D975">
        <v>0</v>
      </c>
      <c r="E975" s="184"/>
      <c r="F975" s="184"/>
      <c r="G975" s="185"/>
      <c r="H975" s="184"/>
      <c r="I975" s="185"/>
      <c r="J975" s="184"/>
      <c r="K975" s="184"/>
    </row>
    <row r="976" spans="1:11" ht="12.75">
      <c r="A976">
        <v>179</v>
      </c>
      <c r="B976">
        <v>181</v>
      </c>
      <c r="C976" s="187">
        <v>6.300000190734863</v>
      </c>
      <c r="D976">
        <v>0</v>
      </c>
      <c r="E976" s="184"/>
      <c r="F976" s="184"/>
      <c r="G976" s="185"/>
      <c r="H976" s="184"/>
      <c r="I976" s="185"/>
      <c r="J976" s="184"/>
      <c r="K976" s="184"/>
    </row>
    <row r="977" spans="1:11" ht="12.75">
      <c r="A977">
        <v>179</v>
      </c>
      <c r="B977">
        <v>231</v>
      </c>
      <c r="C977" s="187">
        <v>9</v>
      </c>
      <c r="D977">
        <v>0</v>
      </c>
      <c r="E977" s="184"/>
      <c r="F977" s="184"/>
      <c r="G977" s="185"/>
      <c r="H977" s="184"/>
      <c r="I977" s="185"/>
      <c r="J977" s="184"/>
      <c r="K977" s="184"/>
    </row>
    <row r="978" spans="1:11" ht="12.75">
      <c r="A978">
        <v>179</v>
      </c>
      <c r="B978">
        <v>232</v>
      </c>
      <c r="C978" s="187">
        <v>6.099999904632568</v>
      </c>
      <c r="D978">
        <v>0</v>
      </c>
      <c r="E978" s="184"/>
      <c r="F978" s="184"/>
      <c r="G978" s="185"/>
      <c r="H978" s="184"/>
      <c r="I978" s="185"/>
      <c r="J978" s="184"/>
      <c r="K978" s="184"/>
    </row>
    <row r="979" spans="1:11" ht="12.75">
      <c r="A979">
        <v>179</v>
      </c>
      <c r="B979">
        <v>234</v>
      </c>
      <c r="C979" s="187">
        <v>9.100000381469727</v>
      </c>
      <c r="D979">
        <v>0</v>
      </c>
      <c r="E979" s="184"/>
      <c r="F979" s="184"/>
      <c r="G979" s="185"/>
      <c r="H979" s="184"/>
      <c r="I979" s="185"/>
      <c r="J979" s="184"/>
      <c r="K979" s="184"/>
    </row>
    <row r="980" spans="1:11" ht="12.75">
      <c r="A980">
        <v>179</v>
      </c>
      <c r="B980">
        <v>235</v>
      </c>
      <c r="C980" s="187">
        <v>9.600000381469727</v>
      </c>
      <c r="D980">
        <v>0</v>
      </c>
      <c r="E980" s="184"/>
      <c r="F980" s="184"/>
      <c r="G980" s="185"/>
      <c r="H980" s="184"/>
      <c r="I980" s="185"/>
      <c r="J980" s="184"/>
      <c r="K980" s="184"/>
    </row>
    <row r="981" spans="1:11" ht="12.75">
      <c r="A981">
        <v>180</v>
      </c>
      <c r="B981">
        <v>176</v>
      </c>
      <c r="C981" s="187">
        <v>12.699999809265137</v>
      </c>
      <c r="D981">
        <v>0</v>
      </c>
      <c r="E981" s="184"/>
      <c r="F981" s="184"/>
      <c r="G981" s="185"/>
      <c r="H981" s="184"/>
      <c r="I981" s="185"/>
      <c r="J981" s="184"/>
      <c r="K981" s="184"/>
    </row>
    <row r="982" spans="1:11" ht="12.75">
      <c r="A982">
        <v>180</v>
      </c>
      <c r="B982">
        <v>177</v>
      </c>
      <c r="C982" s="187">
        <v>6.599999904632568</v>
      </c>
      <c r="D982">
        <v>0</v>
      </c>
      <c r="E982" s="184"/>
      <c r="F982" s="184"/>
      <c r="G982" s="185"/>
      <c r="H982" s="184"/>
      <c r="I982" s="185"/>
      <c r="J982" s="184"/>
      <c r="K982" s="184"/>
    </row>
    <row r="983" spans="1:11" ht="12.75">
      <c r="A983">
        <v>180</v>
      </c>
      <c r="B983">
        <v>178</v>
      </c>
      <c r="C983" s="187">
        <v>5.199999809265137</v>
      </c>
      <c r="D983">
        <v>0</v>
      </c>
      <c r="E983" s="184"/>
      <c r="F983" s="184"/>
      <c r="G983" s="185"/>
      <c r="H983" s="184"/>
      <c r="I983" s="185"/>
      <c r="J983" s="184"/>
      <c r="K983" s="184"/>
    </row>
    <row r="984" spans="1:11" ht="12.75">
      <c r="A984">
        <v>180</v>
      </c>
      <c r="B984">
        <v>179</v>
      </c>
      <c r="C984" s="187">
        <v>2.700000047683716</v>
      </c>
      <c r="D984">
        <v>0</v>
      </c>
      <c r="E984" s="184"/>
      <c r="F984" s="184"/>
      <c r="G984" s="185"/>
      <c r="H984" s="184"/>
      <c r="I984" s="185"/>
      <c r="J984" s="184"/>
      <c r="K984" s="184"/>
    </row>
    <row r="985" spans="1:11" ht="12.75">
      <c r="A985">
        <v>180</v>
      </c>
      <c r="B985">
        <v>231</v>
      </c>
      <c r="C985" s="187">
        <v>11.300000190734863</v>
      </c>
      <c r="D985">
        <v>0</v>
      </c>
      <c r="E985" s="184"/>
      <c r="F985" s="184"/>
      <c r="G985" s="185"/>
      <c r="H985" s="184"/>
      <c r="I985" s="185"/>
      <c r="J985" s="184"/>
      <c r="K985" s="184"/>
    </row>
    <row r="986" spans="1:11" ht="12.75">
      <c r="A986">
        <v>180</v>
      </c>
      <c r="B986">
        <v>232</v>
      </c>
      <c r="C986" s="187">
        <v>5.400000095367432</v>
      </c>
      <c r="D986">
        <v>0</v>
      </c>
      <c r="E986" s="184"/>
      <c r="F986" s="184"/>
      <c r="G986" s="185"/>
      <c r="H986" s="184"/>
      <c r="I986" s="185"/>
      <c r="J986" s="184"/>
      <c r="K986" s="184"/>
    </row>
    <row r="987" spans="1:11" ht="12.75">
      <c r="A987">
        <v>180</v>
      </c>
      <c r="B987">
        <v>234</v>
      </c>
      <c r="C987" s="187">
        <v>6.800000190734863</v>
      </c>
      <c r="D987">
        <v>0</v>
      </c>
      <c r="E987" s="184"/>
      <c r="F987" s="184"/>
      <c r="G987" s="185"/>
      <c r="H987" s="184"/>
      <c r="I987" s="185"/>
      <c r="J987" s="184"/>
      <c r="K987" s="184"/>
    </row>
    <row r="988" spans="1:11" ht="12.75">
      <c r="A988">
        <v>180</v>
      </c>
      <c r="B988">
        <v>235</v>
      </c>
      <c r="C988" s="187">
        <v>8.199999809265137</v>
      </c>
      <c r="D988">
        <v>0</v>
      </c>
      <c r="E988" s="184"/>
      <c r="F988" s="184"/>
      <c r="G988" s="185"/>
      <c r="H988" s="184"/>
      <c r="I988" s="185"/>
      <c r="J988" s="184"/>
      <c r="K988" s="184"/>
    </row>
    <row r="989" spans="1:11" ht="12.75">
      <c r="A989">
        <v>181</v>
      </c>
      <c r="B989">
        <v>178</v>
      </c>
      <c r="C989" s="187">
        <v>9</v>
      </c>
      <c r="D989">
        <v>0</v>
      </c>
      <c r="E989" s="184"/>
      <c r="F989" s="184"/>
      <c r="G989" s="185"/>
      <c r="H989" s="184"/>
      <c r="I989" s="185"/>
      <c r="J989" s="184"/>
      <c r="K989" s="184"/>
    </row>
    <row r="990" spans="1:11" ht="12.75">
      <c r="A990">
        <v>181</v>
      </c>
      <c r="B990">
        <v>179</v>
      </c>
      <c r="C990" s="187">
        <v>6.300000190734863</v>
      </c>
      <c r="D990">
        <v>0</v>
      </c>
      <c r="E990" s="184"/>
      <c r="F990" s="184"/>
      <c r="G990" s="185"/>
      <c r="H990" s="184"/>
      <c r="I990" s="185"/>
      <c r="J990" s="184"/>
      <c r="K990" s="184"/>
    </row>
    <row r="991" spans="1:11" ht="12.75">
      <c r="A991">
        <v>181</v>
      </c>
      <c r="B991">
        <v>182</v>
      </c>
      <c r="C991" s="187">
        <v>2.799999952316284</v>
      </c>
      <c r="D991">
        <v>0</v>
      </c>
      <c r="E991" s="184"/>
      <c r="F991" s="184"/>
      <c r="G991" s="185"/>
      <c r="H991" s="184"/>
      <c r="I991" s="185"/>
      <c r="J991" s="184"/>
      <c r="K991" s="184"/>
    </row>
    <row r="992" spans="1:11" ht="12.75">
      <c r="A992">
        <v>182</v>
      </c>
      <c r="B992">
        <v>181</v>
      </c>
      <c r="C992" s="187">
        <v>2.799999952316284</v>
      </c>
      <c r="D992">
        <v>0</v>
      </c>
      <c r="E992" s="184"/>
      <c r="F992" s="184"/>
      <c r="G992" s="185"/>
      <c r="H992" s="184"/>
      <c r="I992" s="185"/>
      <c r="J992" s="184"/>
      <c r="K992" s="184"/>
    </row>
    <row r="993" spans="1:11" ht="12.75">
      <c r="A993">
        <v>182</v>
      </c>
      <c r="B993">
        <v>184</v>
      </c>
      <c r="C993" s="187">
        <v>3.200000047683716</v>
      </c>
      <c r="D993">
        <v>0</v>
      </c>
      <c r="E993" s="184"/>
      <c r="F993" s="184"/>
      <c r="G993" s="185"/>
      <c r="H993" s="184"/>
      <c r="I993" s="185"/>
      <c r="J993" s="184"/>
      <c r="K993" s="184"/>
    </row>
    <row r="994" spans="1:11" ht="12.75">
      <c r="A994">
        <v>182</v>
      </c>
      <c r="B994">
        <v>237</v>
      </c>
      <c r="C994" s="187">
        <v>5.599999904632568</v>
      </c>
      <c r="D994">
        <v>0</v>
      </c>
      <c r="E994" s="184"/>
      <c r="F994" s="184"/>
      <c r="G994" s="185"/>
      <c r="H994" s="184"/>
      <c r="I994" s="185"/>
      <c r="J994" s="184"/>
      <c r="K994" s="184"/>
    </row>
    <row r="995" spans="1:11" ht="12.75">
      <c r="A995">
        <v>182</v>
      </c>
      <c r="B995">
        <v>238</v>
      </c>
      <c r="C995" s="187">
        <v>6.800000190734863</v>
      </c>
      <c r="D995">
        <v>0</v>
      </c>
      <c r="E995" s="184"/>
      <c r="F995" s="184"/>
      <c r="G995" s="185"/>
      <c r="H995" s="184"/>
      <c r="I995" s="185"/>
      <c r="J995" s="184"/>
      <c r="K995" s="184"/>
    </row>
    <row r="996" spans="1:11" ht="12.75">
      <c r="A996">
        <v>183</v>
      </c>
      <c r="B996">
        <v>184</v>
      </c>
      <c r="C996" s="187">
        <v>7.599999904632568</v>
      </c>
      <c r="D996">
        <v>0</v>
      </c>
      <c r="E996" s="184"/>
      <c r="F996" s="184"/>
      <c r="G996" s="185"/>
      <c r="H996" s="184"/>
      <c r="I996" s="185"/>
      <c r="J996" s="184"/>
      <c r="K996" s="184"/>
    </row>
    <row r="997" spans="1:11" ht="12.75">
      <c r="A997">
        <v>183</v>
      </c>
      <c r="B997">
        <v>185</v>
      </c>
      <c r="C997" s="187">
        <v>15.600000381469727</v>
      </c>
      <c r="D997">
        <v>0</v>
      </c>
      <c r="E997" s="184"/>
      <c r="F997" s="184"/>
      <c r="G997" s="185"/>
      <c r="H997" s="184"/>
      <c r="I997" s="185"/>
      <c r="J997" s="184"/>
      <c r="K997" s="184"/>
    </row>
    <row r="998" spans="1:11" ht="12.75">
      <c r="A998">
        <v>183</v>
      </c>
      <c r="B998">
        <v>186</v>
      </c>
      <c r="C998" s="187">
        <v>9.5</v>
      </c>
      <c r="D998">
        <v>0</v>
      </c>
      <c r="E998" s="184"/>
      <c r="F998" s="184"/>
      <c r="G998" s="185"/>
      <c r="H998" s="184"/>
      <c r="I998" s="185"/>
      <c r="J998" s="184"/>
      <c r="K998" s="184"/>
    </row>
    <row r="999" spans="1:11" ht="12.75">
      <c r="A999">
        <v>183</v>
      </c>
      <c r="B999">
        <v>239</v>
      </c>
      <c r="C999" s="187">
        <v>10.300000190734863</v>
      </c>
      <c r="D999">
        <v>0</v>
      </c>
      <c r="E999" s="184"/>
      <c r="F999" s="184"/>
      <c r="G999" s="185"/>
      <c r="H999" s="184"/>
      <c r="I999" s="185"/>
      <c r="J999" s="184"/>
      <c r="K999" s="184"/>
    </row>
    <row r="1000" spans="1:11" ht="12.75">
      <c r="A1000">
        <v>183</v>
      </c>
      <c r="B1000">
        <v>240</v>
      </c>
      <c r="C1000" s="187">
        <v>15.5</v>
      </c>
      <c r="D1000">
        <v>0</v>
      </c>
      <c r="E1000" s="184"/>
      <c r="F1000" s="184"/>
      <c r="G1000" s="185"/>
      <c r="H1000" s="184"/>
      <c r="I1000" s="185"/>
      <c r="J1000" s="184"/>
      <c r="K1000" s="184"/>
    </row>
    <row r="1001" spans="1:11" ht="12.75">
      <c r="A1001">
        <v>184</v>
      </c>
      <c r="B1001">
        <v>182</v>
      </c>
      <c r="C1001" s="187">
        <v>3.200000047683716</v>
      </c>
      <c r="D1001">
        <v>0</v>
      </c>
      <c r="E1001" s="184"/>
      <c r="F1001" s="184"/>
      <c r="G1001" s="185"/>
      <c r="H1001" s="184"/>
      <c r="I1001" s="185"/>
      <c r="J1001" s="184"/>
      <c r="K1001" s="184"/>
    </row>
    <row r="1002" spans="1:11" ht="12.75">
      <c r="A1002">
        <v>184</v>
      </c>
      <c r="B1002">
        <v>183</v>
      </c>
      <c r="C1002" s="187">
        <v>7.599999904632568</v>
      </c>
      <c r="D1002">
        <v>0</v>
      </c>
      <c r="E1002" s="184"/>
      <c r="F1002" s="184"/>
      <c r="G1002" s="185"/>
      <c r="H1002" s="184"/>
      <c r="I1002" s="185"/>
      <c r="J1002" s="184"/>
      <c r="K1002" s="184"/>
    </row>
    <row r="1003" spans="1:11" ht="12.75">
      <c r="A1003">
        <v>184</v>
      </c>
      <c r="B1003">
        <v>185</v>
      </c>
      <c r="C1003" s="187">
        <v>17</v>
      </c>
      <c r="D1003">
        <v>0</v>
      </c>
      <c r="E1003" s="184"/>
      <c r="F1003" s="184"/>
      <c r="G1003" s="185"/>
      <c r="H1003" s="184"/>
      <c r="I1003" s="185"/>
      <c r="J1003" s="184"/>
      <c r="K1003" s="184"/>
    </row>
    <row r="1004" spans="1:11" ht="12.75">
      <c r="A1004">
        <v>184</v>
      </c>
      <c r="B1004">
        <v>186</v>
      </c>
      <c r="C1004" s="187">
        <v>16.200000762939453</v>
      </c>
      <c r="D1004">
        <v>0</v>
      </c>
      <c r="E1004" s="184"/>
      <c r="F1004" s="184"/>
      <c r="G1004" s="185"/>
      <c r="H1004" s="184"/>
      <c r="I1004" s="185"/>
      <c r="J1004" s="184"/>
      <c r="K1004" s="184"/>
    </row>
    <row r="1005" spans="1:11" ht="12.75">
      <c r="A1005">
        <v>184</v>
      </c>
      <c r="B1005">
        <v>188</v>
      </c>
      <c r="C1005" s="187">
        <v>31.5</v>
      </c>
      <c r="D1005">
        <v>0</v>
      </c>
      <c r="E1005" s="184"/>
      <c r="F1005" s="184"/>
      <c r="G1005" s="185"/>
      <c r="H1005" s="184"/>
      <c r="I1005" s="185"/>
      <c r="J1005" s="184"/>
      <c r="K1005" s="184"/>
    </row>
    <row r="1006" spans="1:11" ht="12.75">
      <c r="A1006">
        <v>184</v>
      </c>
      <c r="B1006">
        <v>237</v>
      </c>
      <c r="C1006" s="187">
        <v>5.400000095367432</v>
      </c>
      <c r="D1006">
        <v>0</v>
      </c>
      <c r="E1006" s="184"/>
      <c r="F1006" s="184"/>
      <c r="G1006" s="185"/>
      <c r="H1006" s="184"/>
      <c r="I1006" s="185"/>
      <c r="J1006" s="184"/>
      <c r="K1006" s="184"/>
    </row>
    <row r="1007" spans="1:11" ht="12.75">
      <c r="A1007">
        <v>184</v>
      </c>
      <c r="B1007">
        <v>238</v>
      </c>
      <c r="C1007" s="187">
        <v>4.900000095367432</v>
      </c>
      <c r="D1007">
        <v>0</v>
      </c>
      <c r="E1007" s="184"/>
      <c r="F1007" s="184"/>
      <c r="G1007" s="185"/>
      <c r="H1007" s="184"/>
      <c r="I1007" s="185"/>
      <c r="J1007" s="184"/>
      <c r="K1007" s="184"/>
    </row>
    <row r="1008" spans="1:11" ht="12.75">
      <c r="A1008">
        <v>184</v>
      </c>
      <c r="B1008">
        <v>239</v>
      </c>
      <c r="C1008" s="187">
        <v>7.199999809265137</v>
      </c>
      <c r="D1008">
        <v>0</v>
      </c>
      <c r="E1008" s="184"/>
      <c r="F1008" s="184"/>
      <c r="G1008" s="185"/>
      <c r="H1008" s="184"/>
      <c r="I1008" s="185"/>
      <c r="J1008" s="184"/>
      <c r="K1008" s="184"/>
    </row>
    <row r="1009" spans="1:11" ht="12.75">
      <c r="A1009">
        <v>184</v>
      </c>
      <c r="B1009">
        <v>240</v>
      </c>
      <c r="C1009" s="187">
        <v>13.800000190734863</v>
      </c>
      <c r="D1009">
        <v>0</v>
      </c>
      <c r="E1009" s="184"/>
      <c r="F1009" s="184"/>
      <c r="G1009" s="185"/>
      <c r="H1009" s="184"/>
      <c r="I1009" s="185"/>
      <c r="J1009" s="184"/>
      <c r="K1009" s="184"/>
    </row>
    <row r="1010" spans="1:11" ht="12.75">
      <c r="A1010">
        <v>184</v>
      </c>
      <c r="B1010">
        <v>241</v>
      </c>
      <c r="C1010" s="187">
        <v>13.5</v>
      </c>
      <c r="D1010">
        <v>0</v>
      </c>
      <c r="E1010" s="184"/>
      <c r="F1010" s="184"/>
      <c r="G1010" s="185"/>
      <c r="H1010" s="184"/>
      <c r="I1010" s="185"/>
      <c r="J1010" s="184"/>
      <c r="K1010" s="184"/>
    </row>
    <row r="1011" spans="1:11" ht="12.75">
      <c r="A1011">
        <v>185</v>
      </c>
      <c r="B1011">
        <v>183</v>
      </c>
      <c r="C1011" s="187">
        <v>15.600000381469727</v>
      </c>
      <c r="D1011">
        <v>0</v>
      </c>
      <c r="E1011" s="184"/>
      <c r="F1011" s="184"/>
      <c r="G1011" s="185"/>
      <c r="H1011" s="184"/>
      <c r="I1011" s="185"/>
      <c r="J1011" s="184"/>
      <c r="K1011" s="184"/>
    </row>
    <row r="1012" spans="1:11" ht="12.75">
      <c r="A1012">
        <v>185</v>
      </c>
      <c r="B1012">
        <v>184</v>
      </c>
      <c r="C1012" s="187">
        <v>17</v>
      </c>
      <c r="D1012">
        <v>0</v>
      </c>
      <c r="E1012" s="184"/>
      <c r="F1012" s="184"/>
      <c r="G1012" s="185"/>
      <c r="H1012" s="184"/>
      <c r="I1012" s="185"/>
      <c r="J1012" s="184"/>
      <c r="K1012" s="184"/>
    </row>
    <row r="1013" spans="1:11" ht="12.75">
      <c r="A1013">
        <v>185</v>
      </c>
      <c r="B1013">
        <v>186</v>
      </c>
      <c r="C1013" s="187">
        <v>13.899999618530273</v>
      </c>
      <c r="D1013">
        <v>0</v>
      </c>
      <c r="E1013" s="184"/>
      <c r="F1013" s="184"/>
      <c r="G1013" s="185"/>
      <c r="H1013" s="184"/>
      <c r="I1013" s="185"/>
      <c r="J1013" s="184"/>
      <c r="K1013" s="184"/>
    </row>
    <row r="1014" spans="1:11" ht="12.75">
      <c r="A1014">
        <v>185</v>
      </c>
      <c r="B1014">
        <v>187</v>
      </c>
      <c r="C1014" s="187">
        <v>11.600000381469727</v>
      </c>
      <c r="D1014">
        <v>0</v>
      </c>
      <c r="E1014" s="184"/>
      <c r="F1014" s="184"/>
      <c r="G1014" s="185"/>
      <c r="H1014" s="184"/>
      <c r="I1014" s="185"/>
      <c r="J1014" s="184"/>
      <c r="K1014" s="184"/>
    </row>
    <row r="1015" spans="1:11" ht="12.75">
      <c r="A1015">
        <v>185</v>
      </c>
      <c r="B1015">
        <v>188</v>
      </c>
      <c r="C1015" s="187">
        <v>16.5</v>
      </c>
      <c r="D1015">
        <v>0</v>
      </c>
      <c r="E1015" s="184"/>
      <c r="F1015" s="184"/>
      <c r="G1015" s="185"/>
      <c r="H1015" s="184"/>
      <c r="I1015" s="185"/>
      <c r="J1015" s="184"/>
      <c r="K1015" s="184"/>
    </row>
    <row r="1016" spans="1:11" ht="12.75">
      <c r="A1016">
        <v>185</v>
      </c>
      <c r="B1016">
        <v>239</v>
      </c>
      <c r="C1016" s="187">
        <v>10.699999809265137</v>
      </c>
      <c r="D1016">
        <v>0</v>
      </c>
      <c r="E1016" s="184"/>
      <c r="F1016" s="184"/>
      <c r="G1016" s="185"/>
      <c r="H1016" s="184"/>
      <c r="I1016" s="185"/>
      <c r="J1016" s="184"/>
      <c r="K1016" s="184"/>
    </row>
    <row r="1017" spans="1:11" ht="12.75">
      <c r="A1017">
        <v>185</v>
      </c>
      <c r="B1017">
        <v>240</v>
      </c>
      <c r="C1017" s="187">
        <v>6.800000190734863</v>
      </c>
      <c r="D1017">
        <v>0</v>
      </c>
      <c r="E1017" s="184"/>
      <c r="F1017" s="184"/>
      <c r="G1017" s="185"/>
      <c r="H1017" s="184"/>
      <c r="I1017" s="185"/>
      <c r="J1017" s="184"/>
      <c r="K1017" s="184"/>
    </row>
    <row r="1018" spans="1:11" ht="12.75">
      <c r="A1018">
        <v>185</v>
      </c>
      <c r="B1018">
        <v>242</v>
      </c>
      <c r="C1018" s="187">
        <v>14</v>
      </c>
      <c r="D1018">
        <v>0</v>
      </c>
      <c r="E1018" s="184"/>
      <c r="F1018" s="184"/>
      <c r="G1018" s="185"/>
      <c r="H1018" s="184"/>
      <c r="I1018" s="185"/>
      <c r="J1018" s="184"/>
      <c r="K1018" s="184"/>
    </row>
    <row r="1019" spans="1:11" ht="12.75">
      <c r="A1019">
        <v>185</v>
      </c>
      <c r="B1019">
        <v>245</v>
      </c>
      <c r="C1019" s="187">
        <v>29.299999237060547</v>
      </c>
      <c r="D1019">
        <v>0</v>
      </c>
      <c r="E1019" s="184"/>
      <c r="F1019" s="184"/>
      <c r="G1019" s="185"/>
      <c r="H1019" s="184"/>
      <c r="I1019" s="185"/>
      <c r="J1019" s="184"/>
      <c r="K1019" s="184"/>
    </row>
    <row r="1020" spans="1:11" ht="12.75">
      <c r="A1020">
        <v>185</v>
      </c>
      <c r="B1020">
        <v>997</v>
      </c>
      <c r="C1020" s="187">
        <v>49.20000076293945</v>
      </c>
      <c r="D1020">
        <v>0</v>
      </c>
      <c r="E1020" s="184"/>
      <c r="F1020" s="184"/>
      <c r="G1020" s="185"/>
      <c r="H1020" s="184"/>
      <c r="I1020" s="185"/>
      <c r="J1020" s="184"/>
      <c r="K1020" s="184"/>
    </row>
    <row r="1021" spans="1:11" ht="12.75">
      <c r="A1021">
        <v>186</v>
      </c>
      <c r="B1021">
        <v>183</v>
      </c>
      <c r="C1021" s="187">
        <v>9.5</v>
      </c>
      <c r="D1021">
        <v>0</v>
      </c>
      <c r="E1021" s="184"/>
      <c r="F1021" s="184"/>
      <c r="G1021" s="185"/>
      <c r="H1021" s="184"/>
      <c r="I1021" s="185"/>
      <c r="J1021" s="184"/>
      <c r="K1021" s="184"/>
    </row>
    <row r="1022" spans="1:11" ht="12.75">
      <c r="A1022">
        <v>186</v>
      </c>
      <c r="B1022">
        <v>184</v>
      </c>
      <c r="C1022" s="187">
        <v>16.200000762939453</v>
      </c>
      <c r="D1022">
        <v>0</v>
      </c>
      <c r="E1022" s="184"/>
      <c r="F1022" s="184"/>
      <c r="G1022" s="185"/>
      <c r="H1022" s="184"/>
      <c r="I1022" s="185"/>
      <c r="J1022" s="184"/>
      <c r="K1022" s="184"/>
    </row>
    <row r="1023" spans="1:11" ht="12.75">
      <c r="A1023">
        <v>186</v>
      </c>
      <c r="B1023">
        <v>185</v>
      </c>
      <c r="C1023" s="187">
        <v>13.899999618530273</v>
      </c>
      <c r="D1023">
        <v>0</v>
      </c>
      <c r="E1023" s="184"/>
      <c r="F1023" s="184"/>
      <c r="G1023" s="185"/>
      <c r="H1023" s="184"/>
      <c r="I1023" s="185"/>
      <c r="J1023" s="184"/>
      <c r="K1023" s="184"/>
    </row>
    <row r="1024" spans="1:11" ht="12.75">
      <c r="A1024">
        <v>187</v>
      </c>
      <c r="B1024">
        <v>185</v>
      </c>
      <c r="C1024" s="187">
        <v>11.600000381469727</v>
      </c>
      <c r="D1024">
        <v>0</v>
      </c>
      <c r="E1024" s="184"/>
      <c r="F1024" s="184"/>
      <c r="G1024" s="185"/>
      <c r="H1024" s="184"/>
      <c r="I1024" s="185"/>
      <c r="J1024" s="184"/>
      <c r="K1024" s="184"/>
    </row>
    <row r="1025" spans="1:11" ht="12.75">
      <c r="A1025">
        <v>187</v>
      </c>
      <c r="B1025">
        <v>188</v>
      </c>
      <c r="C1025" s="187">
        <v>11.399999618530273</v>
      </c>
      <c r="D1025">
        <v>0</v>
      </c>
      <c r="E1025" s="184"/>
      <c r="F1025" s="184"/>
      <c r="G1025" s="185"/>
      <c r="H1025" s="184"/>
      <c r="I1025" s="185"/>
      <c r="J1025" s="184"/>
      <c r="K1025" s="184"/>
    </row>
    <row r="1026" spans="1:11" ht="12.75">
      <c r="A1026">
        <v>187</v>
      </c>
      <c r="B1026">
        <v>207</v>
      </c>
      <c r="C1026" s="187">
        <v>21</v>
      </c>
      <c r="D1026">
        <v>0</v>
      </c>
      <c r="E1026" s="184"/>
      <c r="F1026" s="184"/>
      <c r="G1026" s="185"/>
      <c r="H1026" s="184"/>
      <c r="I1026" s="185"/>
      <c r="J1026" s="184"/>
      <c r="K1026" s="184"/>
    </row>
    <row r="1027" spans="1:11" ht="12.75">
      <c r="A1027">
        <v>188</v>
      </c>
      <c r="B1027">
        <v>184</v>
      </c>
      <c r="C1027" s="187">
        <v>31.5</v>
      </c>
      <c r="D1027">
        <v>0</v>
      </c>
      <c r="E1027" s="184"/>
      <c r="F1027" s="184"/>
      <c r="G1027" s="185"/>
      <c r="H1027" s="184"/>
      <c r="I1027" s="185"/>
      <c r="J1027" s="184"/>
      <c r="K1027" s="184"/>
    </row>
    <row r="1028" spans="1:11" ht="12.75">
      <c r="A1028">
        <v>188</v>
      </c>
      <c r="B1028">
        <v>185</v>
      </c>
      <c r="C1028" s="187">
        <v>16.5</v>
      </c>
      <c r="D1028">
        <v>0</v>
      </c>
      <c r="E1028" s="184"/>
      <c r="F1028" s="184"/>
      <c r="G1028" s="185"/>
      <c r="H1028" s="184"/>
      <c r="I1028" s="185"/>
      <c r="J1028" s="184"/>
      <c r="K1028" s="184"/>
    </row>
    <row r="1029" spans="1:11" ht="12.75">
      <c r="A1029">
        <v>188</v>
      </c>
      <c r="B1029">
        <v>187</v>
      </c>
      <c r="C1029" s="187">
        <v>11.399999618530273</v>
      </c>
      <c r="D1029">
        <v>0</v>
      </c>
      <c r="E1029" s="184"/>
      <c r="F1029" s="184"/>
      <c r="G1029" s="185"/>
      <c r="H1029" s="184"/>
      <c r="I1029" s="185"/>
      <c r="J1029" s="184"/>
      <c r="K1029" s="184"/>
    </row>
    <row r="1030" spans="1:11" ht="12.75">
      <c r="A1030">
        <v>188</v>
      </c>
      <c r="B1030">
        <v>194</v>
      </c>
      <c r="C1030" s="187">
        <v>4.5</v>
      </c>
      <c r="D1030">
        <v>0</v>
      </c>
      <c r="E1030" s="184"/>
      <c r="F1030" s="184"/>
      <c r="G1030" s="185"/>
      <c r="H1030" s="184"/>
      <c r="I1030" s="185"/>
      <c r="J1030" s="184"/>
      <c r="K1030" s="184"/>
    </row>
    <row r="1031" spans="1:11" ht="12.75">
      <c r="A1031">
        <v>188</v>
      </c>
      <c r="B1031">
        <v>240</v>
      </c>
      <c r="C1031" s="187">
        <v>19.299999237060547</v>
      </c>
      <c r="D1031">
        <v>0</v>
      </c>
      <c r="E1031" s="184"/>
      <c r="F1031" s="184"/>
      <c r="G1031" s="185"/>
      <c r="H1031" s="184"/>
      <c r="I1031" s="185"/>
      <c r="J1031" s="184"/>
      <c r="K1031" s="184"/>
    </row>
    <row r="1032" spans="1:11" ht="12.75">
      <c r="A1032">
        <v>188</v>
      </c>
      <c r="B1032">
        <v>242</v>
      </c>
      <c r="C1032" s="187">
        <v>19.200000762939453</v>
      </c>
      <c r="D1032">
        <v>0</v>
      </c>
      <c r="E1032" s="184"/>
      <c r="F1032" s="184"/>
      <c r="G1032" s="185"/>
      <c r="H1032" s="184"/>
      <c r="I1032" s="185"/>
      <c r="J1032" s="184"/>
      <c r="K1032" s="184"/>
    </row>
    <row r="1033" spans="1:11" ht="12.75">
      <c r="A1033">
        <v>188</v>
      </c>
      <c r="B1033">
        <v>263</v>
      </c>
      <c r="C1033" s="187">
        <v>72.5</v>
      </c>
      <c r="D1033">
        <v>0</v>
      </c>
      <c r="E1033" s="184"/>
      <c r="F1033" s="184"/>
      <c r="G1033" s="185"/>
      <c r="H1033" s="184"/>
      <c r="I1033" s="185"/>
      <c r="J1033" s="184"/>
      <c r="K1033" s="184"/>
    </row>
    <row r="1034" spans="1:11" ht="12.75">
      <c r="A1034">
        <v>188</v>
      </c>
      <c r="B1034">
        <v>997</v>
      </c>
      <c r="C1034" s="187">
        <v>38.79999923706055</v>
      </c>
      <c r="D1034">
        <v>0</v>
      </c>
      <c r="E1034" s="184"/>
      <c r="F1034" s="184"/>
      <c r="G1034" s="185"/>
      <c r="H1034" s="184"/>
      <c r="I1034" s="185"/>
      <c r="J1034" s="184"/>
      <c r="K1034" s="184"/>
    </row>
    <row r="1035" spans="1:11" ht="12.75">
      <c r="A1035">
        <v>194</v>
      </c>
      <c r="B1035">
        <v>188</v>
      </c>
      <c r="C1035" s="187">
        <v>4.5</v>
      </c>
      <c r="D1035">
        <v>0</v>
      </c>
      <c r="E1035" s="184"/>
      <c r="F1035" s="184"/>
      <c r="G1035" s="185"/>
      <c r="H1035" s="184"/>
      <c r="I1035" s="185"/>
      <c r="J1035" s="184"/>
      <c r="K1035" s="184"/>
    </row>
    <row r="1036" spans="1:11" ht="12.75">
      <c r="A1036">
        <v>194</v>
      </c>
      <c r="B1036">
        <v>195</v>
      </c>
      <c r="C1036" s="187">
        <v>1.5</v>
      </c>
      <c r="D1036">
        <v>0</v>
      </c>
      <c r="E1036" s="184"/>
      <c r="F1036" s="184"/>
      <c r="G1036" s="185"/>
      <c r="H1036" s="184"/>
      <c r="I1036" s="185"/>
      <c r="J1036" s="184"/>
      <c r="K1036" s="184"/>
    </row>
    <row r="1037" spans="1:11" ht="12.75">
      <c r="A1037">
        <v>194</v>
      </c>
      <c r="B1037">
        <v>197</v>
      </c>
      <c r="C1037" s="187">
        <v>32.599998474121094</v>
      </c>
      <c r="D1037">
        <v>0</v>
      </c>
      <c r="E1037" s="184"/>
      <c r="F1037" s="184"/>
      <c r="G1037" s="185"/>
      <c r="H1037" s="184"/>
      <c r="I1037" s="185"/>
      <c r="J1037" s="184"/>
      <c r="K1037" s="184"/>
    </row>
    <row r="1038" spans="1:11" ht="12.75">
      <c r="A1038">
        <v>194</v>
      </c>
      <c r="B1038">
        <v>240</v>
      </c>
      <c r="C1038" s="187">
        <v>22.299999237060547</v>
      </c>
      <c r="D1038">
        <v>0</v>
      </c>
      <c r="E1038" s="184"/>
      <c r="F1038" s="184"/>
      <c r="G1038" s="185"/>
      <c r="H1038" s="184"/>
      <c r="I1038" s="185"/>
      <c r="J1038" s="184"/>
      <c r="K1038" s="184"/>
    </row>
    <row r="1039" spans="1:11" ht="12.75">
      <c r="A1039">
        <v>194</v>
      </c>
      <c r="B1039">
        <v>242</v>
      </c>
      <c r="C1039" s="187">
        <v>22.200000762939453</v>
      </c>
      <c r="D1039">
        <v>0</v>
      </c>
      <c r="E1039" s="184"/>
      <c r="F1039" s="184"/>
      <c r="G1039" s="185"/>
      <c r="H1039" s="184"/>
      <c r="I1039" s="185"/>
      <c r="J1039" s="184"/>
      <c r="K1039" s="184"/>
    </row>
    <row r="1040" spans="1:11" ht="12.75">
      <c r="A1040">
        <v>194</v>
      </c>
      <c r="B1040">
        <v>245</v>
      </c>
      <c r="C1040" s="187">
        <v>33.20000076293945</v>
      </c>
      <c r="D1040">
        <v>0</v>
      </c>
      <c r="E1040" s="184"/>
      <c r="F1040" s="184"/>
      <c r="G1040" s="185"/>
      <c r="H1040" s="184"/>
      <c r="I1040" s="185"/>
      <c r="J1040" s="184"/>
      <c r="K1040" s="184"/>
    </row>
    <row r="1041" spans="1:11" ht="12.75">
      <c r="A1041">
        <v>194</v>
      </c>
      <c r="B1041">
        <v>253</v>
      </c>
      <c r="C1041" s="187">
        <v>49.900001525878906</v>
      </c>
      <c r="D1041">
        <v>0</v>
      </c>
      <c r="E1041" s="184"/>
      <c r="F1041" s="184"/>
      <c r="G1041" s="185"/>
      <c r="H1041" s="184"/>
      <c r="I1041" s="185"/>
      <c r="J1041" s="184"/>
      <c r="K1041" s="184"/>
    </row>
    <row r="1042" spans="1:11" ht="12.75">
      <c r="A1042">
        <v>194</v>
      </c>
      <c r="B1042">
        <v>254</v>
      </c>
      <c r="C1042" s="187">
        <v>61.79999923706055</v>
      </c>
      <c r="D1042">
        <v>0</v>
      </c>
      <c r="E1042" s="184"/>
      <c r="F1042" s="184"/>
      <c r="G1042" s="185"/>
      <c r="H1042" s="184"/>
      <c r="I1042" s="185"/>
      <c r="J1042" s="184"/>
      <c r="K1042" s="184"/>
    </row>
    <row r="1043" spans="1:11" ht="12.75">
      <c r="A1043">
        <v>194</v>
      </c>
      <c r="B1043">
        <v>255</v>
      </c>
      <c r="C1043" s="187">
        <v>61</v>
      </c>
      <c r="D1043">
        <v>0</v>
      </c>
      <c r="E1043" s="184"/>
      <c r="F1043" s="184"/>
      <c r="G1043" s="185"/>
      <c r="H1043" s="184"/>
      <c r="I1043" s="185"/>
      <c r="J1043" s="184"/>
      <c r="K1043" s="184"/>
    </row>
    <row r="1044" spans="1:11" ht="12.75">
      <c r="A1044">
        <v>194</v>
      </c>
      <c r="B1044">
        <v>263</v>
      </c>
      <c r="C1044" s="187">
        <v>71.80000305175781</v>
      </c>
      <c r="D1044">
        <v>0</v>
      </c>
      <c r="E1044" s="184"/>
      <c r="F1044" s="184"/>
      <c r="G1044" s="185"/>
      <c r="H1044" s="184"/>
      <c r="I1044" s="185"/>
      <c r="J1044" s="184"/>
      <c r="K1044" s="184"/>
    </row>
    <row r="1045" spans="1:11" ht="12.75">
      <c r="A1045">
        <v>194</v>
      </c>
      <c r="B1045">
        <v>997</v>
      </c>
      <c r="C1045" s="187">
        <v>36.20000076293945</v>
      </c>
      <c r="D1045">
        <v>0</v>
      </c>
      <c r="E1045" s="184"/>
      <c r="F1045" s="184"/>
      <c r="G1045" s="185"/>
      <c r="H1045" s="184"/>
      <c r="I1045" s="185"/>
      <c r="J1045" s="184"/>
      <c r="K1045" s="184"/>
    </row>
    <row r="1046" spans="1:11" ht="12.75">
      <c r="A1046">
        <v>195</v>
      </c>
      <c r="B1046">
        <v>194</v>
      </c>
      <c r="C1046" s="187">
        <v>1.5</v>
      </c>
      <c r="D1046">
        <v>0</v>
      </c>
      <c r="E1046" s="184"/>
      <c r="F1046" s="184"/>
      <c r="G1046" s="185"/>
      <c r="H1046" s="184"/>
      <c r="I1046" s="185"/>
      <c r="J1046" s="184"/>
      <c r="K1046" s="184"/>
    </row>
    <row r="1047" spans="1:11" ht="12.75">
      <c r="A1047">
        <v>195</v>
      </c>
      <c r="B1047">
        <v>196</v>
      </c>
      <c r="C1047" s="187">
        <v>11.800000190734863</v>
      </c>
      <c r="D1047">
        <v>0</v>
      </c>
      <c r="E1047" s="184"/>
      <c r="F1047" s="184"/>
      <c r="G1047" s="185"/>
      <c r="H1047" s="184"/>
      <c r="I1047" s="185"/>
      <c r="J1047" s="184"/>
      <c r="K1047" s="184"/>
    </row>
    <row r="1048" spans="1:11" ht="12.75">
      <c r="A1048">
        <v>195</v>
      </c>
      <c r="B1048">
        <v>197</v>
      </c>
      <c r="C1048" s="187">
        <v>31.799999237060547</v>
      </c>
      <c r="D1048">
        <v>0</v>
      </c>
      <c r="E1048" s="184"/>
      <c r="F1048" s="184"/>
      <c r="G1048" s="185"/>
      <c r="H1048" s="184"/>
      <c r="I1048" s="185"/>
      <c r="J1048" s="184"/>
      <c r="K1048" s="184"/>
    </row>
    <row r="1049" spans="1:11" ht="12.75">
      <c r="A1049">
        <v>195</v>
      </c>
      <c r="B1049">
        <v>245</v>
      </c>
      <c r="C1049" s="187">
        <v>35.5</v>
      </c>
      <c r="D1049">
        <v>0</v>
      </c>
      <c r="E1049" s="184"/>
      <c r="F1049" s="184"/>
      <c r="G1049" s="185"/>
      <c r="H1049" s="184"/>
      <c r="I1049" s="185"/>
      <c r="J1049" s="184"/>
      <c r="K1049" s="184"/>
    </row>
    <row r="1050" spans="1:11" ht="12.75">
      <c r="A1050">
        <v>195</v>
      </c>
      <c r="B1050">
        <v>991</v>
      </c>
      <c r="C1050" s="187">
        <v>27.5</v>
      </c>
      <c r="D1050">
        <v>0</v>
      </c>
      <c r="E1050" s="184"/>
      <c r="F1050" s="184"/>
      <c r="G1050" s="185"/>
      <c r="H1050" s="184"/>
      <c r="I1050" s="185"/>
      <c r="J1050" s="184"/>
      <c r="K1050" s="184"/>
    </row>
    <row r="1051" spans="1:11" ht="12.75">
      <c r="A1051">
        <v>195</v>
      </c>
      <c r="B1051">
        <v>992</v>
      </c>
      <c r="C1051" s="187">
        <v>26.799999237060547</v>
      </c>
      <c r="D1051">
        <v>0</v>
      </c>
      <c r="E1051" s="184"/>
      <c r="F1051" s="184"/>
      <c r="G1051" s="185"/>
      <c r="H1051" s="184"/>
      <c r="I1051" s="185"/>
      <c r="J1051" s="184"/>
      <c r="K1051" s="184"/>
    </row>
    <row r="1052" spans="1:11" ht="12.75">
      <c r="A1052">
        <v>195</v>
      </c>
      <c r="B1052">
        <v>997</v>
      </c>
      <c r="C1052" s="187">
        <v>37.20000076293945</v>
      </c>
      <c r="D1052">
        <v>0</v>
      </c>
      <c r="E1052" s="184"/>
      <c r="F1052" s="184"/>
      <c r="G1052" s="185"/>
      <c r="H1052" s="184"/>
      <c r="I1052" s="185"/>
      <c r="J1052" s="184"/>
      <c r="K1052" s="184"/>
    </row>
    <row r="1053" spans="1:11" ht="12.75">
      <c r="A1053">
        <v>196</v>
      </c>
      <c r="B1053">
        <v>195</v>
      </c>
      <c r="C1053" s="187">
        <v>11.800000190734863</v>
      </c>
      <c r="D1053">
        <v>0</v>
      </c>
      <c r="E1053" s="184"/>
      <c r="F1053" s="184"/>
      <c r="G1053" s="185"/>
      <c r="H1053" s="184"/>
      <c r="I1053" s="185"/>
      <c r="J1053" s="184"/>
      <c r="K1053" s="184"/>
    </row>
    <row r="1054" spans="1:11" ht="12.75">
      <c r="A1054">
        <v>196</v>
      </c>
      <c r="B1054">
        <v>197</v>
      </c>
      <c r="C1054" s="187">
        <v>22.200000762939453</v>
      </c>
      <c r="D1054">
        <v>0</v>
      </c>
      <c r="E1054" s="184"/>
      <c r="F1054" s="184"/>
      <c r="G1054" s="185"/>
      <c r="H1054" s="184"/>
      <c r="I1054" s="185"/>
      <c r="J1054" s="184"/>
      <c r="K1054" s="184"/>
    </row>
    <row r="1055" spans="1:11" ht="12.75">
      <c r="A1055">
        <v>196</v>
      </c>
      <c r="B1055">
        <v>207</v>
      </c>
      <c r="C1055" s="187">
        <v>15.800000190734863</v>
      </c>
      <c r="D1055">
        <v>0</v>
      </c>
      <c r="E1055" s="184"/>
      <c r="F1055" s="184"/>
      <c r="G1055" s="185"/>
      <c r="H1055" s="184"/>
      <c r="I1055" s="185"/>
      <c r="J1055" s="184"/>
      <c r="K1055" s="184"/>
    </row>
    <row r="1056" spans="1:11" ht="12.75">
      <c r="A1056">
        <v>196</v>
      </c>
      <c r="B1056">
        <v>991</v>
      </c>
      <c r="C1056" s="187">
        <v>34.79999923706055</v>
      </c>
      <c r="D1056">
        <v>0</v>
      </c>
      <c r="E1056" s="184"/>
      <c r="F1056" s="184"/>
      <c r="G1056" s="185"/>
      <c r="H1056" s="184"/>
      <c r="I1056" s="185"/>
      <c r="J1056" s="184"/>
      <c r="K1056" s="184"/>
    </row>
    <row r="1057" spans="1:11" ht="12.75">
      <c r="A1057">
        <v>196</v>
      </c>
      <c r="B1057">
        <v>992</v>
      </c>
      <c r="C1057" s="187">
        <v>32.400001525878906</v>
      </c>
      <c r="D1057">
        <v>0</v>
      </c>
      <c r="E1057" s="184"/>
      <c r="F1057" s="184"/>
      <c r="G1057" s="185"/>
      <c r="H1057" s="184"/>
      <c r="I1057" s="185"/>
      <c r="J1057" s="184"/>
      <c r="K1057" s="184"/>
    </row>
    <row r="1058" spans="1:11" ht="12.75">
      <c r="A1058">
        <v>197</v>
      </c>
      <c r="B1058">
        <v>194</v>
      </c>
      <c r="C1058" s="187">
        <v>32.599998474121094</v>
      </c>
      <c r="D1058">
        <v>0</v>
      </c>
      <c r="E1058" s="184"/>
      <c r="F1058" s="184"/>
      <c r="G1058" s="185"/>
      <c r="H1058" s="184"/>
      <c r="I1058" s="185"/>
      <c r="J1058" s="184"/>
      <c r="K1058" s="184"/>
    </row>
    <row r="1059" spans="1:11" ht="12.75">
      <c r="A1059">
        <v>197</v>
      </c>
      <c r="B1059">
        <v>195</v>
      </c>
      <c r="C1059" s="187">
        <v>31.799999237060547</v>
      </c>
      <c r="D1059">
        <v>0</v>
      </c>
      <c r="E1059" s="184"/>
      <c r="F1059" s="184"/>
      <c r="G1059" s="185"/>
      <c r="H1059" s="184"/>
      <c r="I1059" s="185"/>
      <c r="J1059" s="184"/>
      <c r="K1059" s="184"/>
    </row>
    <row r="1060" spans="1:11" ht="12.75">
      <c r="A1060">
        <v>197</v>
      </c>
      <c r="B1060">
        <v>196</v>
      </c>
      <c r="C1060" s="187">
        <v>22.200000762939453</v>
      </c>
      <c r="D1060">
        <v>0</v>
      </c>
      <c r="E1060" s="184"/>
      <c r="F1060" s="184"/>
      <c r="G1060" s="185"/>
      <c r="H1060" s="184"/>
      <c r="I1060" s="185"/>
      <c r="J1060" s="184"/>
      <c r="K1060" s="184"/>
    </row>
    <row r="1061" spans="1:11" ht="12.75">
      <c r="A1061">
        <v>197</v>
      </c>
      <c r="B1061">
        <v>198</v>
      </c>
      <c r="C1061" s="187">
        <v>44.099998474121094</v>
      </c>
      <c r="D1061">
        <v>0</v>
      </c>
      <c r="E1061" s="184"/>
      <c r="F1061" s="184"/>
      <c r="G1061" s="185"/>
      <c r="H1061" s="184"/>
      <c r="I1061" s="185"/>
      <c r="J1061" s="184"/>
      <c r="K1061" s="184"/>
    </row>
    <row r="1062" spans="1:11" ht="12.75">
      <c r="A1062">
        <v>197</v>
      </c>
      <c r="B1062">
        <v>242</v>
      </c>
      <c r="C1062" s="187">
        <v>54.79999923706055</v>
      </c>
      <c r="D1062">
        <v>0</v>
      </c>
      <c r="E1062" s="184"/>
      <c r="F1062" s="184"/>
      <c r="G1062" s="185"/>
      <c r="H1062" s="184"/>
      <c r="I1062" s="185"/>
      <c r="J1062" s="184"/>
      <c r="K1062" s="184"/>
    </row>
    <row r="1063" spans="1:11" ht="12.75">
      <c r="A1063">
        <v>197</v>
      </c>
      <c r="B1063">
        <v>245</v>
      </c>
      <c r="C1063" s="187">
        <v>64</v>
      </c>
      <c r="D1063">
        <v>0</v>
      </c>
      <c r="E1063" s="184"/>
      <c r="F1063" s="184"/>
      <c r="G1063" s="185"/>
      <c r="H1063" s="184"/>
      <c r="I1063" s="185"/>
      <c r="J1063" s="184"/>
      <c r="K1063" s="184"/>
    </row>
    <row r="1064" spans="1:11" ht="12.75">
      <c r="A1064">
        <v>197</v>
      </c>
      <c r="B1064">
        <v>253</v>
      </c>
      <c r="C1064" s="187">
        <v>79.4000015258789</v>
      </c>
      <c r="D1064">
        <v>0</v>
      </c>
      <c r="E1064" s="184"/>
      <c r="F1064" s="184"/>
      <c r="G1064" s="185"/>
      <c r="H1064" s="184"/>
      <c r="I1064" s="185"/>
      <c r="J1064" s="184"/>
      <c r="K1064" s="184"/>
    </row>
    <row r="1065" spans="1:11" ht="12.75">
      <c r="A1065">
        <v>197</v>
      </c>
      <c r="B1065">
        <v>991</v>
      </c>
      <c r="C1065" s="187">
        <v>43</v>
      </c>
      <c r="D1065">
        <v>0</v>
      </c>
      <c r="E1065" s="184"/>
      <c r="F1065" s="184"/>
      <c r="G1065" s="185"/>
      <c r="H1065" s="184"/>
      <c r="I1065" s="185"/>
      <c r="J1065" s="184"/>
      <c r="K1065" s="184"/>
    </row>
    <row r="1066" spans="1:11" ht="12.75">
      <c r="A1066">
        <v>197</v>
      </c>
      <c r="B1066">
        <v>992</v>
      </c>
      <c r="C1066" s="187">
        <v>39.79999923706055</v>
      </c>
      <c r="D1066">
        <v>0</v>
      </c>
      <c r="E1066" s="184"/>
      <c r="F1066" s="184"/>
      <c r="G1066" s="185"/>
      <c r="H1066" s="184"/>
      <c r="I1066" s="185"/>
      <c r="J1066" s="184"/>
      <c r="K1066" s="184"/>
    </row>
    <row r="1067" spans="1:11" ht="12.75">
      <c r="A1067">
        <v>197</v>
      </c>
      <c r="B1067">
        <v>993</v>
      </c>
      <c r="C1067" s="187">
        <v>14.300000190734863</v>
      </c>
      <c r="D1067">
        <v>0</v>
      </c>
      <c r="E1067" s="184"/>
      <c r="F1067" s="184"/>
      <c r="G1067" s="185"/>
      <c r="H1067" s="184"/>
      <c r="I1067" s="185"/>
      <c r="J1067" s="184"/>
      <c r="K1067" s="184"/>
    </row>
    <row r="1068" spans="1:11" ht="12.75">
      <c r="A1068">
        <v>197</v>
      </c>
      <c r="B1068">
        <v>994</v>
      </c>
      <c r="C1068" s="187">
        <v>21.899999618530273</v>
      </c>
      <c r="D1068">
        <v>0</v>
      </c>
      <c r="E1068" s="184"/>
      <c r="F1068" s="184"/>
      <c r="G1068" s="185"/>
      <c r="H1068" s="184"/>
      <c r="I1068" s="185"/>
      <c r="J1068" s="184"/>
      <c r="K1068" s="184"/>
    </row>
    <row r="1069" spans="1:11" ht="12.75">
      <c r="A1069">
        <v>198</v>
      </c>
      <c r="B1069">
        <v>197</v>
      </c>
      <c r="C1069" s="187">
        <v>44.099998474121094</v>
      </c>
      <c r="D1069">
        <v>0</v>
      </c>
      <c r="E1069" s="184"/>
      <c r="F1069" s="184"/>
      <c r="G1069" s="185"/>
      <c r="H1069" s="184"/>
      <c r="I1069" s="185"/>
      <c r="J1069" s="184"/>
      <c r="K1069" s="184"/>
    </row>
    <row r="1070" spans="1:11" ht="12.75">
      <c r="A1070">
        <v>198</v>
      </c>
      <c r="B1070">
        <v>199</v>
      </c>
      <c r="C1070" s="187">
        <v>11.100000381469727</v>
      </c>
      <c r="D1070">
        <v>0</v>
      </c>
      <c r="E1070" s="184"/>
      <c r="F1070" s="184"/>
      <c r="G1070" s="185"/>
      <c r="H1070" s="184"/>
      <c r="I1070" s="185"/>
      <c r="J1070" s="184"/>
      <c r="K1070" s="184"/>
    </row>
    <row r="1071" spans="1:11" ht="12.75">
      <c r="A1071">
        <v>198</v>
      </c>
      <c r="B1071">
        <v>209</v>
      </c>
      <c r="C1071" s="187">
        <v>16.200000762939453</v>
      </c>
      <c r="D1071">
        <v>0</v>
      </c>
      <c r="E1071" s="184"/>
      <c r="F1071" s="184"/>
      <c r="G1071" s="185"/>
      <c r="H1071" s="184"/>
      <c r="I1071" s="185"/>
      <c r="J1071" s="184"/>
      <c r="K1071" s="184"/>
    </row>
    <row r="1072" spans="1:11" ht="12.75">
      <c r="A1072">
        <v>198</v>
      </c>
      <c r="B1072">
        <v>210</v>
      </c>
      <c r="C1072" s="187">
        <v>23.299999237060547</v>
      </c>
      <c r="D1072">
        <v>0</v>
      </c>
      <c r="E1072" s="184"/>
      <c r="F1072" s="184"/>
      <c r="G1072" s="185"/>
      <c r="H1072" s="184"/>
      <c r="I1072" s="185"/>
      <c r="J1072" s="184"/>
      <c r="K1072" s="184"/>
    </row>
    <row r="1073" spans="1:11" ht="12.75">
      <c r="A1073">
        <v>198</v>
      </c>
      <c r="B1073">
        <v>995</v>
      </c>
      <c r="C1073" s="187">
        <v>23.5</v>
      </c>
      <c r="D1073">
        <v>0</v>
      </c>
      <c r="E1073" s="184"/>
      <c r="F1073" s="184"/>
      <c r="G1073" s="185"/>
      <c r="H1073" s="184"/>
      <c r="I1073" s="185"/>
      <c r="J1073" s="184"/>
      <c r="K1073" s="184"/>
    </row>
    <row r="1074" spans="1:11" ht="12.75">
      <c r="A1074">
        <v>198</v>
      </c>
      <c r="B1074">
        <v>996</v>
      </c>
      <c r="C1074" s="187">
        <v>19.600000381469727</v>
      </c>
      <c r="D1074">
        <v>0</v>
      </c>
      <c r="E1074" s="184"/>
      <c r="F1074" s="184"/>
      <c r="G1074" s="185"/>
      <c r="H1074" s="184"/>
      <c r="I1074" s="185"/>
      <c r="J1074" s="184"/>
      <c r="K1074" s="184"/>
    </row>
    <row r="1075" spans="1:11" ht="12.75">
      <c r="A1075">
        <v>199</v>
      </c>
      <c r="B1075">
        <v>198</v>
      </c>
      <c r="C1075" s="187">
        <v>11.100000381469727</v>
      </c>
      <c r="D1075">
        <v>0</v>
      </c>
      <c r="E1075" s="184"/>
      <c r="F1075" s="184"/>
      <c r="G1075" s="185"/>
      <c r="H1075" s="184"/>
      <c r="I1075" s="185"/>
      <c r="J1075" s="184"/>
      <c r="K1075" s="184"/>
    </row>
    <row r="1076" spans="1:11" ht="12.75">
      <c r="A1076">
        <v>199</v>
      </c>
      <c r="B1076">
        <v>210</v>
      </c>
      <c r="C1076" s="187">
        <v>24.799999237060547</v>
      </c>
      <c r="D1076">
        <v>0</v>
      </c>
      <c r="E1076" s="184"/>
      <c r="F1076" s="184"/>
      <c r="G1076" s="185"/>
      <c r="H1076" s="184"/>
      <c r="I1076" s="185"/>
      <c r="J1076" s="184"/>
      <c r="K1076" s="184"/>
    </row>
    <row r="1077" spans="1:11" ht="12.75">
      <c r="A1077">
        <v>203</v>
      </c>
      <c r="B1077">
        <v>204</v>
      </c>
      <c r="C1077" s="187">
        <v>13.199999809265137</v>
      </c>
      <c r="D1077">
        <v>0</v>
      </c>
      <c r="E1077" s="184"/>
      <c r="F1077" s="184"/>
      <c r="G1077" s="185"/>
      <c r="H1077" s="184"/>
      <c r="I1077" s="185"/>
      <c r="J1077" s="184"/>
      <c r="K1077" s="184"/>
    </row>
    <row r="1078" spans="1:11" ht="12.75">
      <c r="A1078">
        <v>203</v>
      </c>
      <c r="B1078">
        <v>220</v>
      </c>
      <c r="C1078" s="187">
        <v>18.899999618530273</v>
      </c>
      <c r="D1078">
        <v>0</v>
      </c>
      <c r="E1078" s="184"/>
      <c r="F1078" s="184"/>
      <c r="G1078" s="185"/>
      <c r="H1078" s="184"/>
      <c r="I1078" s="185"/>
      <c r="J1078" s="184"/>
      <c r="K1078" s="184"/>
    </row>
    <row r="1079" spans="1:11" ht="12.75">
      <c r="A1079">
        <v>203</v>
      </c>
      <c r="B1079">
        <v>221</v>
      </c>
      <c r="C1079" s="187">
        <v>6.900000095367432</v>
      </c>
      <c r="D1079">
        <v>0</v>
      </c>
      <c r="E1079" s="184"/>
      <c r="F1079" s="184"/>
      <c r="G1079" s="185"/>
      <c r="H1079" s="184"/>
      <c r="I1079" s="185"/>
      <c r="J1079" s="184"/>
      <c r="K1079" s="184"/>
    </row>
    <row r="1080" spans="1:11" ht="12.75">
      <c r="A1080">
        <v>204</v>
      </c>
      <c r="B1080">
        <v>203</v>
      </c>
      <c r="C1080" s="187">
        <v>13.199999809265137</v>
      </c>
      <c r="D1080">
        <v>0</v>
      </c>
      <c r="E1080" s="184"/>
      <c r="F1080" s="184"/>
      <c r="G1080" s="185"/>
      <c r="H1080" s="184"/>
      <c r="I1080" s="185"/>
      <c r="J1080" s="184"/>
      <c r="K1080" s="184"/>
    </row>
    <row r="1081" spans="1:11" ht="12.75">
      <c r="A1081">
        <v>204</v>
      </c>
      <c r="B1081">
        <v>206</v>
      </c>
      <c r="C1081" s="187">
        <v>10.899999618530273</v>
      </c>
      <c r="D1081">
        <v>0</v>
      </c>
      <c r="E1081" s="184"/>
      <c r="F1081" s="184"/>
      <c r="G1081" s="185"/>
      <c r="H1081" s="184"/>
      <c r="I1081" s="185"/>
      <c r="J1081" s="184"/>
      <c r="K1081" s="184"/>
    </row>
    <row r="1082" spans="1:11" ht="12.75">
      <c r="A1082">
        <v>204</v>
      </c>
      <c r="B1082">
        <v>208</v>
      </c>
      <c r="C1082" s="187">
        <v>11.600000381469727</v>
      </c>
      <c r="D1082">
        <v>0</v>
      </c>
      <c r="E1082" s="184"/>
      <c r="F1082" s="184"/>
      <c r="G1082" s="185"/>
      <c r="H1082" s="184"/>
      <c r="I1082" s="185"/>
      <c r="J1082" s="184"/>
      <c r="K1082" s="184"/>
    </row>
    <row r="1083" spans="1:11" ht="12.75">
      <c r="A1083">
        <v>205</v>
      </c>
      <c r="B1083">
        <v>206</v>
      </c>
      <c r="C1083" s="187">
        <v>10.899999618530273</v>
      </c>
      <c r="D1083">
        <v>0</v>
      </c>
      <c r="E1083" s="184"/>
      <c r="F1083" s="184"/>
      <c r="G1083" s="185"/>
      <c r="H1083" s="184"/>
      <c r="I1083" s="185"/>
      <c r="J1083" s="184"/>
      <c r="K1083" s="184"/>
    </row>
    <row r="1084" spans="1:11" ht="12.75">
      <c r="A1084">
        <v>205</v>
      </c>
      <c r="B1084">
        <v>207</v>
      </c>
      <c r="C1084" s="187">
        <v>18.299999237060547</v>
      </c>
      <c r="D1084">
        <v>0</v>
      </c>
      <c r="E1084" s="184"/>
      <c r="F1084" s="184"/>
      <c r="G1084" s="185"/>
      <c r="H1084" s="184"/>
      <c r="I1084" s="185"/>
      <c r="J1084" s="184"/>
      <c r="K1084" s="184"/>
    </row>
    <row r="1085" spans="1:11" ht="12.75">
      <c r="A1085">
        <v>206</v>
      </c>
      <c r="B1085">
        <v>204</v>
      </c>
      <c r="C1085" s="187">
        <v>10.899999618530273</v>
      </c>
      <c r="D1085">
        <v>0</v>
      </c>
      <c r="E1085" s="184"/>
      <c r="F1085" s="184"/>
      <c r="G1085" s="185"/>
      <c r="H1085" s="184"/>
      <c r="I1085" s="185"/>
      <c r="J1085" s="184"/>
      <c r="K1085" s="184"/>
    </row>
    <row r="1086" spans="1:11" ht="12.75">
      <c r="A1086">
        <v>206</v>
      </c>
      <c r="B1086">
        <v>205</v>
      </c>
      <c r="C1086" s="187">
        <v>10.899999618530273</v>
      </c>
      <c r="D1086">
        <v>0</v>
      </c>
      <c r="E1086" s="184"/>
      <c r="F1086" s="184"/>
      <c r="G1086" s="185"/>
      <c r="H1086" s="184"/>
      <c r="I1086" s="185"/>
      <c r="J1086" s="184"/>
      <c r="K1086" s="184"/>
    </row>
    <row r="1087" spans="1:11" ht="12.75">
      <c r="A1087">
        <v>206</v>
      </c>
      <c r="B1087">
        <v>207</v>
      </c>
      <c r="C1087" s="187">
        <v>26.5</v>
      </c>
      <c r="D1087">
        <v>0</v>
      </c>
      <c r="E1087" s="184"/>
      <c r="F1087" s="184"/>
      <c r="G1087" s="185"/>
      <c r="H1087" s="184"/>
      <c r="I1087" s="185"/>
      <c r="J1087" s="184"/>
      <c r="K1087" s="184"/>
    </row>
    <row r="1088" spans="1:11" ht="12.75">
      <c r="A1088">
        <v>206</v>
      </c>
      <c r="B1088">
        <v>220</v>
      </c>
      <c r="C1088" s="187">
        <v>28.899999618530273</v>
      </c>
      <c r="D1088">
        <v>0</v>
      </c>
      <c r="E1088" s="184"/>
      <c r="F1088" s="184"/>
      <c r="G1088" s="185"/>
      <c r="H1088" s="184"/>
      <c r="I1088" s="185"/>
      <c r="J1088" s="184"/>
      <c r="K1088" s="184"/>
    </row>
    <row r="1089" spans="1:11" ht="12.75">
      <c r="A1089">
        <v>207</v>
      </c>
      <c r="B1089">
        <v>187</v>
      </c>
      <c r="C1089" s="187">
        <v>21</v>
      </c>
      <c r="D1089">
        <v>0</v>
      </c>
      <c r="E1089" s="184"/>
      <c r="F1089" s="184"/>
      <c r="G1089" s="185"/>
      <c r="H1089" s="184"/>
      <c r="I1089" s="185"/>
      <c r="J1089" s="184"/>
      <c r="K1089" s="184"/>
    </row>
    <row r="1090" spans="1:11" ht="12.75">
      <c r="A1090">
        <v>207</v>
      </c>
      <c r="B1090">
        <v>196</v>
      </c>
      <c r="C1090" s="187">
        <v>15.800000190734863</v>
      </c>
      <c r="D1090">
        <v>0</v>
      </c>
      <c r="E1090" s="184"/>
      <c r="F1090" s="184"/>
      <c r="G1090" s="185"/>
      <c r="H1090" s="184"/>
      <c r="I1090" s="185"/>
      <c r="J1090" s="184"/>
      <c r="K1090" s="184"/>
    </row>
    <row r="1091" spans="1:11" ht="12.75">
      <c r="A1091">
        <v>207</v>
      </c>
      <c r="B1091">
        <v>205</v>
      </c>
      <c r="C1091" s="187">
        <v>18.299999237060547</v>
      </c>
      <c r="D1091">
        <v>0</v>
      </c>
      <c r="E1091" s="184"/>
      <c r="F1091" s="184"/>
      <c r="G1091" s="185"/>
      <c r="H1091" s="184"/>
      <c r="I1091" s="185"/>
      <c r="J1091" s="184"/>
      <c r="K1091" s="184"/>
    </row>
    <row r="1092" spans="1:11" ht="12.75">
      <c r="A1092">
        <v>207</v>
      </c>
      <c r="B1092">
        <v>206</v>
      </c>
      <c r="C1092" s="187">
        <v>26.5</v>
      </c>
      <c r="D1092">
        <v>0</v>
      </c>
      <c r="E1092" s="184"/>
      <c r="F1092" s="184"/>
      <c r="G1092" s="185"/>
      <c r="H1092" s="184"/>
      <c r="I1092" s="185"/>
      <c r="J1092" s="184"/>
      <c r="K1092" s="184"/>
    </row>
    <row r="1093" spans="1:11" ht="12.75">
      <c r="A1093">
        <v>208</v>
      </c>
      <c r="B1093">
        <v>204</v>
      </c>
      <c r="C1093" s="187">
        <v>11.600000381469727</v>
      </c>
      <c r="D1093">
        <v>0</v>
      </c>
      <c r="E1093" s="184"/>
      <c r="F1093" s="184"/>
      <c r="G1093" s="185"/>
      <c r="H1093" s="184"/>
      <c r="I1093" s="185"/>
      <c r="J1093" s="184"/>
      <c r="K1093" s="184"/>
    </row>
    <row r="1094" spans="1:11" ht="12.75">
      <c r="A1094">
        <v>208</v>
      </c>
      <c r="B1094">
        <v>209</v>
      </c>
      <c r="C1094" s="187">
        <v>8.699999809265137</v>
      </c>
      <c r="D1094">
        <v>0</v>
      </c>
      <c r="E1094" s="184"/>
      <c r="F1094" s="184"/>
      <c r="G1094" s="185"/>
      <c r="H1094" s="184"/>
      <c r="I1094" s="185"/>
      <c r="J1094" s="184"/>
      <c r="K1094" s="184"/>
    </row>
    <row r="1095" spans="1:11" ht="12.75">
      <c r="A1095">
        <v>209</v>
      </c>
      <c r="B1095">
        <v>198</v>
      </c>
      <c r="C1095" s="187">
        <v>16.200000762939453</v>
      </c>
      <c r="D1095">
        <v>0</v>
      </c>
      <c r="E1095" s="184"/>
      <c r="F1095" s="184"/>
      <c r="G1095" s="185"/>
      <c r="H1095" s="184"/>
      <c r="I1095" s="185"/>
      <c r="J1095" s="184"/>
      <c r="K1095" s="184"/>
    </row>
    <row r="1096" spans="1:11" ht="12.75">
      <c r="A1096">
        <v>209</v>
      </c>
      <c r="B1096">
        <v>208</v>
      </c>
      <c r="C1096" s="187">
        <v>8.699999809265137</v>
      </c>
      <c r="D1096">
        <v>0</v>
      </c>
      <c r="E1096" s="184"/>
      <c r="F1096" s="184"/>
      <c r="G1096" s="185"/>
      <c r="H1096" s="184"/>
      <c r="I1096" s="185"/>
      <c r="J1096" s="184"/>
      <c r="K1096" s="184"/>
    </row>
    <row r="1097" spans="1:11" ht="12.75">
      <c r="A1097">
        <v>209</v>
      </c>
      <c r="B1097">
        <v>217</v>
      </c>
      <c r="C1097" s="187">
        <v>20.5</v>
      </c>
      <c r="D1097">
        <v>0</v>
      </c>
      <c r="E1097" s="184"/>
      <c r="F1097" s="184"/>
      <c r="G1097" s="185"/>
      <c r="H1097" s="184"/>
      <c r="I1097" s="185"/>
      <c r="J1097" s="184"/>
      <c r="K1097" s="184"/>
    </row>
    <row r="1098" spans="1:11" ht="12.75">
      <c r="A1098">
        <v>210</v>
      </c>
      <c r="B1098">
        <v>198</v>
      </c>
      <c r="C1098" s="187">
        <v>23.299999237060547</v>
      </c>
      <c r="D1098">
        <v>0</v>
      </c>
      <c r="E1098" s="184"/>
      <c r="F1098" s="184"/>
      <c r="G1098" s="185"/>
      <c r="H1098" s="184"/>
      <c r="I1098" s="185"/>
      <c r="J1098" s="184"/>
      <c r="K1098" s="184"/>
    </row>
    <row r="1099" spans="1:11" ht="12.75">
      <c r="A1099">
        <v>210</v>
      </c>
      <c r="B1099">
        <v>199</v>
      </c>
      <c r="C1099" s="187">
        <v>24.799999237060547</v>
      </c>
      <c r="D1099">
        <v>0</v>
      </c>
      <c r="E1099" s="184"/>
      <c r="F1099" s="184"/>
      <c r="G1099" s="185"/>
      <c r="H1099" s="184"/>
      <c r="I1099" s="185"/>
      <c r="J1099" s="184"/>
      <c r="K1099" s="184"/>
    </row>
    <row r="1100" spans="1:11" ht="12.75">
      <c r="A1100">
        <v>210</v>
      </c>
      <c r="B1100">
        <v>216</v>
      </c>
      <c r="C1100" s="187">
        <v>6.199999809265137</v>
      </c>
      <c r="D1100">
        <v>0</v>
      </c>
      <c r="E1100" s="184"/>
      <c r="F1100" s="184"/>
      <c r="G1100" s="185"/>
      <c r="H1100" s="184"/>
      <c r="I1100" s="185"/>
      <c r="J1100" s="184"/>
      <c r="K1100" s="184"/>
    </row>
    <row r="1101" spans="1:11" ht="12.75">
      <c r="A1101">
        <v>216</v>
      </c>
      <c r="B1101">
        <v>210</v>
      </c>
      <c r="C1101" s="187">
        <v>6.199999809265137</v>
      </c>
      <c r="D1101">
        <v>0</v>
      </c>
      <c r="E1101" s="184"/>
      <c r="F1101" s="184"/>
      <c r="G1101" s="185"/>
      <c r="H1101" s="184"/>
      <c r="I1101" s="185"/>
      <c r="J1101" s="184"/>
      <c r="K1101" s="184"/>
    </row>
    <row r="1102" spans="1:11" ht="12.75">
      <c r="A1102">
        <v>216</v>
      </c>
      <c r="B1102">
        <v>217</v>
      </c>
      <c r="C1102" s="187">
        <v>18</v>
      </c>
      <c r="D1102">
        <v>0</v>
      </c>
      <c r="E1102" s="184"/>
      <c r="F1102" s="184"/>
      <c r="G1102" s="185"/>
      <c r="H1102" s="184"/>
      <c r="I1102" s="185"/>
      <c r="J1102" s="184"/>
      <c r="K1102" s="184"/>
    </row>
    <row r="1103" spans="1:11" ht="12.75">
      <c r="A1103">
        <v>216</v>
      </c>
      <c r="B1103">
        <v>218</v>
      </c>
      <c r="C1103" s="187">
        <v>34</v>
      </c>
      <c r="D1103">
        <v>0</v>
      </c>
      <c r="E1103" s="184"/>
      <c r="F1103" s="184"/>
      <c r="G1103" s="185"/>
      <c r="H1103" s="184"/>
      <c r="I1103" s="185"/>
      <c r="J1103" s="184"/>
      <c r="K1103" s="184"/>
    </row>
    <row r="1104" spans="1:11" ht="12.75">
      <c r="A1104">
        <v>217</v>
      </c>
      <c r="B1104">
        <v>209</v>
      </c>
      <c r="C1104" s="187">
        <v>20.5</v>
      </c>
      <c r="D1104">
        <v>0</v>
      </c>
      <c r="E1104" s="184"/>
      <c r="F1104" s="184"/>
      <c r="G1104" s="185"/>
      <c r="H1104" s="184"/>
      <c r="I1104" s="185"/>
      <c r="J1104" s="184"/>
      <c r="K1104" s="184"/>
    </row>
    <row r="1105" spans="1:11" ht="12.75">
      <c r="A1105">
        <v>217</v>
      </c>
      <c r="B1105">
        <v>216</v>
      </c>
      <c r="C1105" s="187">
        <v>18</v>
      </c>
      <c r="D1105">
        <v>0</v>
      </c>
      <c r="E1105" s="184"/>
      <c r="F1105" s="184"/>
      <c r="G1105" s="185"/>
      <c r="H1105" s="184"/>
      <c r="I1105" s="185"/>
      <c r="J1105" s="184"/>
      <c r="K1105" s="184"/>
    </row>
    <row r="1106" spans="1:11" ht="12.75">
      <c r="A1106">
        <v>217</v>
      </c>
      <c r="B1106">
        <v>218</v>
      </c>
      <c r="C1106" s="187">
        <v>33</v>
      </c>
      <c r="D1106">
        <v>0</v>
      </c>
      <c r="E1106" s="184"/>
      <c r="F1106" s="184"/>
      <c r="G1106" s="185"/>
      <c r="H1106" s="184"/>
      <c r="I1106" s="185"/>
      <c r="J1106" s="184"/>
      <c r="K1106" s="184"/>
    </row>
    <row r="1107" spans="1:11" ht="12.75">
      <c r="A1107">
        <v>218</v>
      </c>
      <c r="B1107">
        <v>216</v>
      </c>
      <c r="C1107" s="187">
        <v>34</v>
      </c>
      <c r="D1107">
        <v>0</v>
      </c>
      <c r="E1107" s="184"/>
      <c r="F1107" s="184"/>
      <c r="G1107" s="185"/>
      <c r="H1107" s="184"/>
      <c r="I1107" s="185"/>
      <c r="J1107" s="184"/>
      <c r="K1107" s="184"/>
    </row>
    <row r="1108" spans="1:11" ht="12.75">
      <c r="A1108">
        <v>218</v>
      </c>
      <c r="B1108">
        <v>217</v>
      </c>
      <c r="C1108" s="187">
        <v>33</v>
      </c>
      <c r="D1108">
        <v>0</v>
      </c>
      <c r="E1108" s="184"/>
      <c r="F1108" s="184"/>
      <c r="G1108" s="185"/>
      <c r="H1108" s="184"/>
      <c r="I1108" s="185"/>
      <c r="J1108" s="184"/>
      <c r="K1108" s="184"/>
    </row>
    <row r="1109" spans="1:11" ht="12.75">
      <c r="A1109">
        <v>218</v>
      </c>
      <c r="B1109">
        <v>219</v>
      </c>
      <c r="C1109" s="187">
        <v>15.100000381469727</v>
      </c>
      <c r="D1109">
        <v>0</v>
      </c>
      <c r="E1109" s="184"/>
      <c r="F1109" s="184"/>
      <c r="G1109" s="185"/>
      <c r="H1109" s="184"/>
      <c r="I1109" s="185"/>
      <c r="J1109" s="184"/>
      <c r="K1109" s="184"/>
    </row>
    <row r="1110" spans="1:11" ht="12.75">
      <c r="A1110">
        <v>219</v>
      </c>
      <c r="B1110">
        <v>218</v>
      </c>
      <c r="C1110" s="187">
        <v>15.100000381469727</v>
      </c>
      <c r="D1110">
        <v>0</v>
      </c>
      <c r="E1110" s="184"/>
      <c r="F1110" s="184"/>
      <c r="G1110" s="185"/>
      <c r="H1110" s="184"/>
      <c r="I1110" s="185"/>
      <c r="J1110" s="184"/>
      <c r="K1110" s="184"/>
    </row>
    <row r="1111" spans="1:11" ht="12.75">
      <c r="A1111">
        <v>219</v>
      </c>
      <c r="B1111">
        <v>220</v>
      </c>
      <c r="C1111" s="187">
        <v>21.399999618530273</v>
      </c>
      <c r="D1111">
        <v>0</v>
      </c>
      <c r="E1111" s="184"/>
      <c r="F1111" s="184"/>
      <c r="G1111" s="185"/>
      <c r="H1111" s="184"/>
      <c r="I1111" s="185"/>
      <c r="J1111" s="184"/>
      <c r="K1111" s="184"/>
    </row>
    <row r="1112" spans="1:11" ht="12.75">
      <c r="A1112">
        <v>219</v>
      </c>
      <c r="B1112">
        <v>223</v>
      </c>
      <c r="C1112" s="187">
        <v>22.600000381469727</v>
      </c>
      <c r="D1112">
        <v>0</v>
      </c>
      <c r="E1112" s="184"/>
      <c r="F1112" s="184"/>
      <c r="G1112" s="185"/>
      <c r="H1112" s="184"/>
      <c r="I1112" s="185"/>
      <c r="J1112" s="184"/>
      <c r="K1112" s="184"/>
    </row>
    <row r="1113" spans="1:11" ht="12.75">
      <c r="A1113">
        <v>220</v>
      </c>
      <c r="B1113">
        <v>203</v>
      </c>
      <c r="C1113" s="187">
        <v>18.899999618530273</v>
      </c>
      <c r="D1113">
        <v>0</v>
      </c>
      <c r="E1113" s="184"/>
      <c r="F1113" s="184"/>
      <c r="G1113" s="185"/>
      <c r="H1113" s="184"/>
      <c r="I1113" s="185"/>
      <c r="J1113" s="184"/>
      <c r="K1113" s="184"/>
    </row>
    <row r="1114" spans="1:11" ht="12.75">
      <c r="A1114">
        <v>220</v>
      </c>
      <c r="B1114">
        <v>206</v>
      </c>
      <c r="C1114" s="187">
        <v>28.899999618530273</v>
      </c>
      <c r="D1114">
        <v>0</v>
      </c>
      <c r="E1114" s="184"/>
      <c r="F1114" s="184"/>
      <c r="G1114" s="185"/>
      <c r="H1114" s="184"/>
      <c r="I1114" s="185"/>
      <c r="J1114" s="184"/>
      <c r="K1114" s="184"/>
    </row>
    <row r="1115" spans="1:11" ht="12.75">
      <c r="A1115">
        <v>220</v>
      </c>
      <c r="B1115">
        <v>219</v>
      </c>
      <c r="C1115" s="187">
        <v>21.399999618530273</v>
      </c>
      <c r="D1115">
        <v>0</v>
      </c>
      <c r="E1115" s="184"/>
      <c r="F1115" s="184"/>
      <c r="G1115" s="185"/>
      <c r="H1115" s="184"/>
      <c r="I1115" s="185"/>
      <c r="J1115" s="184"/>
      <c r="K1115" s="184"/>
    </row>
    <row r="1116" spans="1:11" ht="12.75">
      <c r="A1116">
        <v>220</v>
      </c>
      <c r="B1116">
        <v>221</v>
      </c>
      <c r="C1116" s="187">
        <v>6.800000190734863</v>
      </c>
      <c r="D1116">
        <v>0</v>
      </c>
      <c r="E1116" s="184"/>
      <c r="F1116" s="184"/>
      <c r="G1116" s="185"/>
      <c r="H1116" s="184"/>
      <c r="I1116" s="185"/>
      <c r="J1116" s="184"/>
      <c r="K1116" s="184"/>
    </row>
    <row r="1117" spans="1:11" ht="12.75">
      <c r="A1117">
        <v>221</v>
      </c>
      <c r="B1117">
        <v>203</v>
      </c>
      <c r="C1117" s="187">
        <v>6.900000095367432</v>
      </c>
      <c r="D1117">
        <v>0</v>
      </c>
      <c r="E1117" s="184"/>
      <c r="F1117" s="184"/>
      <c r="G1117" s="185"/>
      <c r="H1117" s="184"/>
      <c r="I1117" s="185"/>
      <c r="J1117" s="184"/>
      <c r="K1117" s="184"/>
    </row>
    <row r="1118" spans="1:11" ht="12.75">
      <c r="A1118">
        <v>221</v>
      </c>
      <c r="B1118">
        <v>220</v>
      </c>
      <c r="C1118" s="187">
        <v>6.800000190734863</v>
      </c>
      <c r="D1118">
        <v>0</v>
      </c>
      <c r="E1118" s="184"/>
      <c r="F1118" s="184"/>
      <c r="G1118" s="185"/>
      <c r="H1118" s="184"/>
      <c r="I1118" s="185"/>
      <c r="J1118" s="184"/>
      <c r="K1118" s="184"/>
    </row>
    <row r="1119" spans="1:11" ht="12.75">
      <c r="A1119">
        <v>221</v>
      </c>
      <c r="B1119">
        <v>222</v>
      </c>
      <c r="C1119" s="187">
        <v>13.300000190734863</v>
      </c>
      <c r="D1119">
        <v>0</v>
      </c>
      <c r="E1119" s="184"/>
      <c r="F1119" s="184"/>
      <c r="G1119" s="185"/>
      <c r="H1119" s="184"/>
      <c r="I1119" s="185"/>
      <c r="J1119" s="184"/>
      <c r="K1119" s="184"/>
    </row>
    <row r="1120" spans="1:11" ht="12.75">
      <c r="A1120">
        <v>222</v>
      </c>
      <c r="B1120">
        <v>221</v>
      </c>
      <c r="C1120" s="187">
        <v>13.300000190734863</v>
      </c>
      <c r="D1120">
        <v>0</v>
      </c>
      <c r="E1120" s="184"/>
      <c r="F1120" s="184"/>
      <c r="G1120" s="185"/>
      <c r="H1120" s="184"/>
      <c r="I1120" s="185"/>
      <c r="J1120" s="184"/>
      <c r="K1120" s="184"/>
    </row>
    <row r="1121" spans="1:11" ht="12.75">
      <c r="A1121">
        <v>222</v>
      </c>
      <c r="B1121">
        <v>224</v>
      </c>
      <c r="C1121" s="187">
        <v>16.399999618530273</v>
      </c>
      <c r="D1121">
        <v>0</v>
      </c>
      <c r="E1121" s="184"/>
      <c r="F1121" s="184"/>
      <c r="G1121" s="185"/>
      <c r="H1121" s="184"/>
      <c r="I1121" s="185"/>
      <c r="J1121" s="184"/>
      <c r="K1121" s="184"/>
    </row>
    <row r="1122" spans="1:11" ht="12.75">
      <c r="A1122">
        <v>223</v>
      </c>
      <c r="B1122">
        <v>219</v>
      </c>
      <c r="C1122" s="187">
        <v>22.600000381469727</v>
      </c>
      <c r="D1122">
        <v>0</v>
      </c>
      <c r="E1122" s="184"/>
      <c r="F1122" s="184"/>
      <c r="G1122" s="185"/>
      <c r="H1122" s="184"/>
      <c r="I1122" s="185"/>
      <c r="J1122" s="184"/>
      <c r="K1122" s="184"/>
    </row>
    <row r="1123" spans="1:11" ht="12.75">
      <c r="A1123">
        <v>223</v>
      </c>
      <c r="B1123">
        <v>224</v>
      </c>
      <c r="C1123" s="187">
        <v>13.899999618530273</v>
      </c>
      <c r="D1123">
        <v>0</v>
      </c>
      <c r="E1123" s="184"/>
      <c r="F1123" s="184"/>
      <c r="G1123" s="185"/>
      <c r="H1123" s="184"/>
      <c r="I1123" s="185"/>
      <c r="J1123" s="184"/>
      <c r="K1123" s="184"/>
    </row>
    <row r="1124" spans="1:11" ht="12.75">
      <c r="A1124">
        <v>224</v>
      </c>
      <c r="B1124">
        <v>222</v>
      </c>
      <c r="C1124" s="187">
        <v>16.399999618530273</v>
      </c>
      <c r="D1124">
        <v>0</v>
      </c>
      <c r="E1124" s="184"/>
      <c r="F1124" s="184"/>
      <c r="G1124" s="185"/>
      <c r="H1124" s="184"/>
      <c r="I1124" s="185"/>
      <c r="J1124" s="184"/>
      <c r="K1124" s="184"/>
    </row>
    <row r="1125" spans="1:11" ht="12.75">
      <c r="A1125">
        <v>224</v>
      </c>
      <c r="B1125">
        <v>223</v>
      </c>
      <c r="C1125" s="187">
        <v>13.899999618530273</v>
      </c>
      <c r="D1125">
        <v>0</v>
      </c>
      <c r="E1125" s="184"/>
      <c r="F1125" s="184"/>
      <c r="G1125" s="185"/>
      <c r="H1125" s="184"/>
      <c r="I1125" s="185"/>
      <c r="J1125" s="184"/>
      <c r="K1125" s="184"/>
    </row>
    <row r="1126" spans="1:11" ht="12.75">
      <c r="A1126">
        <v>230</v>
      </c>
      <c r="B1126">
        <v>174</v>
      </c>
      <c r="C1126" s="187">
        <v>5.099999904632568</v>
      </c>
      <c r="D1126">
        <v>0</v>
      </c>
      <c r="E1126" s="184"/>
      <c r="F1126" s="184"/>
      <c r="G1126" s="185"/>
      <c r="H1126" s="184"/>
      <c r="I1126" s="185"/>
      <c r="J1126" s="184"/>
      <c r="K1126" s="184"/>
    </row>
    <row r="1127" spans="1:11" ht="12.75">
      <c r="A1127">
        <v>230</v>
      </c>
      <c r="B1127">
        <v>175</v>
      </c>
      <c r="C1127" s="187">
        <v>4.400000095367432</v>
      </c>
      <c r="D1127">
        <v>0</v>
      </c>
      <c r="E1127" s="184"/>
      <c r="F1127" s="184"/>
      <c r="G1127" s="185"/>
      <c r="H1127" s="184"/>
      <c r="I1127" s="185"/>
      <c r="J1127" s="184"/>
      <c r="K1127" s="184"/>
    </row>
    <row r="1128" spans="1:11" ht="12.75">
      <c r="A1128">
        <v>230</v>
      </c>
      <c r="B1128">
        <v>176</v>
      </c>
      <c r="C1128" s="187">
        <v>7.400000095367432</v>
      </c>
      <c r="D1128">
        <v>0</v>
      </c>
      <c r="E1128" s="184"/>
      <c r="F1128" s="184"/>
      <c r="G1128" s="185"/>
      <c r="H1128" s="184"/>
      <c r="I1128" s="185"/>
      <c r="J1128" s="184"/>
      <c r="K1128" s="184"/>
    </row>
    <row r="1129" spans="1:11" ht="12.75">
      <c r="A1129">
        <v>230</v>
      </c>
      <c r="B1129">
        <v>231</v>
      </c>
      <c r="C1129" s="187">
        <v>6.699999809265137</v>
      </c>
      <c r="D1129">
        <v>0</v>
      </c>
      <c r="E1129" s="184"/>
      <c r="F1129" s="184"/>
      <c r="G1129" s="185"/>
      <c r="H1129" s="184"/>
      <c r="I1129" s="185"/>
      <c r="J1129" s="184"/>
      <c r="K1129" s="184"/>
    </row>
    <row r="1130" spans="1:11" ht="12.75">
      <c r="A1130">
        <v>231</v>
      </c>
      <c r="B1130">
        <v>176</v>
      </c>
      <c r="C1130" s="187">
        <v>7.199999809265137</v>
      </c>
      <c r="D1130">
        <v>0</v>
      </c>
      <c r="E1130" s="184"/>
      <c r="F1130" s="184"/>
      <c r="G1130" s="185"/>
      <c r="H1130" s="184"/>
      <c r="I1130" s="185"/>
      <c r="J1130" s="184"/>
      <c r="K1130" s="184"/>
    </row>
    <row r="1131" spans="1:11" ht="12.75">
      <c r="A1131">
        <v>231</v>
      </c>
      <c r="B1131">
        <v>177</v>
      </c>
      <c r="C1131" s="187">
        <v>4.699999809265137</v>
      </c>
      <c r="D1131">
        <v>0</v>
      </c>
      <c r="E1131" s="184"/>
      <c r="F1131" s="184"/>
      <c r="G1131" s="185"/>
      <c r="H1131" s="184"/>
      <c r="I1131" s="185"/>
      <c r="J1131" s="184"/>
      <c r="K1131" s="184"/>
    </row>
    <row r="1132" spans="1:11" ht="12.75">
      <c r="A1132">
        <v>231</v>
      </c>
      <c r="B1132">
        <v>178</v>
      </c>
      <c r="C1132" s="187">
        <v>6.900000095367432</v>
      </c>
      <c r="D1132">
        <v>0</v>
      </c>
      <c r="E1132" s="184"/>
      <c r="F1132" s="184"/>
      <c r="G1132" s="185"/>
      <c r="H1132" s="184"/>
      <c r="I1132" s="185"/>
      <c r="J1132" s="184"/>
      <c r="K1132" s="184"/>
    </row>
    <row r="1133" spans="1:11" ht="12.75">
      <c r="A1133">
        <v>231</v>
      </c>
      <c r="B1133">
        <v>179</v>
      </c>
      <c r="C1133" s="187">
        <v>9</v>
      </c>
      <c r="D1133">
        <v>0</v>
      </c>
      <c r="E1133" s="184"/>
      <c r="F1133" s="184"/>
      <c r="G1133" s="185"/>
      <c r="H1133" s="184"/>
      <c r="I1133" s="185"/>
      <c r="J1133" s="184"/>
      <c r="K1133" s="184"/>
    </row>
    <row r="1134" spans="1:11" ht="12.75">
      <c r="A1134">
        <v>231</v>
      </c>
      <c r="B1134">
        <v>180</v>
      </c>
      <c r="C1134" s="187">
        <v>11.300000190734863</v>
      </c>
      <c r="D1134">
        <v>0</v>
      </c>
      <c r="E1134" s="184"/>
      <c r="F1134" s="184"/>
      <c r="G1134" s="185"/>
      <c r="H1134" s="184"/>
      <c r="I1134" s="185"/>
      <c r="J1134" s="184"/>
      <c r="K1134" s="184"/>
    </row>
    <row r="1135" spans="1:11" ht="12.75">
      <c r="A1135">
        <v>231</v>
      </c>
      <c r="B1135">
        <v>230</v>
      </c>
      <c r="C1135" s="187">
        <v>6.699999809265137</v>
      </c>
      <c r="D1135">
        <v>0</v>
      </c>
      <c r="E1135" s="184"/>
      <c r="F1135" s="184"/>
      <c r="G1135" s="185"/>
      <c r="H1135" s="184"/>
      <c r="I1135" s="185"/>
      <c r="J1135" s="184"/>
      <c r="K1135" s="184"/>
    </row>
    <row r="1136" spans="1:11" ht="12.75">
      <c r="A1136">
        <v>231</v>
      </c>
      <c r="B1136">
        <v>232</v>
      </c>
      <c r="C1136" s="187">
        <v>8.800000190734863</v>
      </c>
      <c r="D1136">
        <v>0</v>
      </c>
      <c r="E1136" s="184"/>
      <c r="F1136" s="184"/>
      <c r="G1136" s="185"/>
      <c r="H1136" s="184"/>
      <c r="I1136" s="185"/>
      <c r="J1136" s="184"/>
      <c r="K1136" s="184"/>
    </row>
    <row r="1137" spans="1:11" ht="12.75">
      <c r="A1137">
        <v>232</v>
      </c>
      <c r="B1137">
        <v>175</v>
      </c>
      <c r="C1137" s="187">
        <v>12.100000381469727</v>
      </c>
      <c r="D1137">
        <v>0</v>
      </c>
      <c r="E1137" s="184"/>
      <c r="F1137" s="184"/>
      <c r="G1137" s="185"/>
      <c r="H1137" s="184"/>
      <c r="I1137" s="185"/>
      <c r="J1137" s="184"/>
      <c r="K1137" s="184"/>
    </row>
    <row r="1138" spans="1:11" ht="12.75">
      <c r="A1138">
        <v>232</v>
      </c>
      <c r="B1138">
        <v>176</v>
      </c>
      <c r="C1138" s="187">
        <v>13</v>
      </c>
      <c r="D1138">
        <v>0</v>
      </c>
      <c r="E1138" s="184"/>
      <c r="F1138" s="184"/>
      <c r="G1138" s="185"/>
      <c r="H1138" s="184"/>
      <c r="I1138" s="185"/>
      <c r="J1138" s="184"/>
      <c r="K1138" s="184"/>
    </row>
    <row r="1139" spans="1:11" ht="12.75">
      <c r="A1139">
        <v>232</v>
      </c>
      <c r="B1139">
        <v>177</v>
      </c>
      <c r="C1139" s="187">
        <v>6.699999809265137</v>
      </c>
      <c r="D1139">
        <v>0</v>
      </c>
      <c r="E1139" s="184"/>
      <c r="F1139" s="184"/>
      <c r="G1139" s="185"/>
      <c r="H1139" s="184"/>
      <c r="I1139" s="185"/>
      <c r="J1139" s="184"/>
      <c r="K1139" s="184"/>
    </row>
    <row r="1140" spans="1:11" ht="12.75">
      <c r="A1140">
        <v>232</v>
      </c>
      <c r="B1140">
        <v>178</v>
      </c>
      <c r="C1140" s="187">
        <v>6.800000190734863</v>
      </c>
      <c r="D1140">
        <v>0</v>
      </c>
      <c r="E1140" s="184"/>
      <c r="F1140" s="184"/>
      <c r="G1140" s="185"/>
      <c r="H1140" s="184"/>
      <c r="I1140" s="185"/>
      <c r="J1140" s="184"/>
      <c r="K1140" s="184"/>
    </row>
    <row r="1141" spans="1:11" ht="12.75">
      <c r="A1141">
        <v>232</v>
      </c>
      <c r="B1141">
        <v>179</v>
      </c>
      <c r="C1141" s="187">
        <v>6.099999904632568</v>
      </c>
      <c r="D1141">
        <v>0</v>
      </c>
      <c r="E1141" s="184"/>
      <c r="F1141" s="184"/>
      <c r="G1141" s="185"/>
      <c r="H1141" s="184"/>
      <c r="I1141" s="185"/>
      <c r="J1141" s="184"/>
      <c r="K1141" s="184"/>
    </row>
    <row r="1142" spans="1:11" ht="12.75">
      <c r="A1142">
        <v>232</v>
      </c>
      <c r="B1142">
        <v>180</v>
      </c>
      <c r="C1142" s="187">
        <v>5.400000095367432</v>
      </c>
      <c r="D1142">
        <v>0</v>
      </c>
      <c r="E1142" s="184"/>
      <c r="F1142" s="184"/>
      <c r="G1142" s="185"/>
      <c r="H1142" s="184"/>
      <c r="I1142" s="185"/>
      <c r="J1142" s="184"/>
      <c r="K1142" s="184"/>
    </row>
    <row r="1143" spans="1:11" ht="12.75">
      <c r="A1143">
        <v>232</v>
      </c>
      <c r="B1143">
        <v>231</v>
      </c>
      <c r="C1143" s="187">
        <v>8.800000190734863</v>
      </c>
      <c r="D1143">
        <v>0</v>
      </c>
      <c r="E1143" s="184"/>
      <c r="F1143" s="184"/>
      <c r="G1143" s="185"/>
      <c r="H1143" s="184"/>
      <c r="I1143" s="185"/>
      <c r="J1143" s="184"/>
      <c r="K1143" s="184"/>
    </row>
    <row r="1144" spans="1:11" ht="12.75">
      <c r="A1144">
        <v>232</v>
      </c>
      <c r="B1144">
        <v>233</v>
      </c>
      <c r="C1144" s="187">
        <v>3.700000047683716</v>
      </c>
      <c r="D1144">
        <v>0</v>
      </c>
      <c r="E1144" s="184"/>
      <c r="F1144" s="184"/>
      <c r="G1144" s="185"/>
      <c r="H1144" s="184"/>
      <c r="I1144" s="185"/>
      <c r="J1144" s="184"/>
      <c r="K1144" s="184"/>
    </row>
    <row r="1145" spans="1:11" ht="12.75">
      <c r="A1145">
        <v>232</v>
      </c>
      <c r="B1145">
        <v>234</v>
      </c>
      <c r="C1145" s="187">
        <v>5.5</v>
      </c>
      <c r="D1145">
        <v>0</v>
      </c>
      <c r="E1145" s="184"/>
      <c r="F1145" s="184"/>
      <c r="G1145" s="185"/>
      <c r="H1145" s="184"/>
      <c r="I1145" s="185"/>
      <c r="J1145" s="184"/>
      <c r="K1145" s="184"/>
    </row>
    <row r="1146" spans="1:11" ht="12.75">
      <c r="A1146">
        <v>232</v>
      </c>
      <c r="B1146">
        <v>235</v>
      </c>
      <c r="C1146" s="187">
        <v>6.300000190734863</v>
      </c>
      <c r="D1146">
        <v>0</v>
      </c>
      <c r="E1146" s="184"/>
      <c r="F1146" s="184"/>
      <c r="G1146" s="185"/>
      <c r="H1146" s="184"/>
      <c r="I1146" s="185"/>
      <c r="J1146" s="184"/>
      <c r="K1146" s="184"/>
    </row>
    <row r="1147" spans="1:11" ht="12.75">
      <c r="A1147">
        <v>233</v>
      </c>
      <c r="B1147">
        <v>177</v>
      </c>
      <c r="C1147" s="187">
        <v>10</v>
      </c>
      <c r="D1147">
        <v>0</v>
      </c>
      <c r="E1147" s="184"/>
      <c r="F1147" s="184"/>
      <c r="G1147" s="185"/>
      <c r="H1147" s="184"/>
      <c r="I1147" s="185"/>
      <c r="J1147" s="184"/>
      <c r="K1147" s="184"/>
    </row>
    <row r="1148" spans="1:11" ht="12.75">
      <c r="A1148">
        <v>233</v>
      </c>
      <c r="B1148">
        <v>232</v>
      </c>
      <c r="C1148" s="187">
        <v>3.700000047683716</v>
      </c>
      <c r="D1148">
        <v>0</v>
      </c>
      <c r="E1148" s="184"/>
      <c r="F1148" s="184"/>
      <c r="G1148" s="185"/>
      <c r="H1148" s="184"/>
      <c r="I1148" s="185"/>
      <c r="J1148" s="184"/>
      <c r="K1148" s="184"/>
    </row>
    <row r="1149" spans="1:11" ht="12.75">
      <c r="A1149">
        <v>233</v>
      </c>
      <c r="B1149">
        <v>234</v>
      </c>
      <c r="C1149" s="187">
        <v>3.4000000953674316</v>
      </c>
      <c r="D1149">
        <v>0</v>
      </c>
      <c r="E1149" s="184"/>
      <c r="F1149" s="184"/>
      <c r="G1149" s="185"/>
      <c r="H1149" s="184"/>
      <c r="I1149" s="185"/>
      <c r="J1149" s="184"/>
      <c r="K1149" s="184"/>
    </row>
    <row r="1150" spans="1:11" ht="12.75">
      <c r="A1150">
        <v>233</v>
      </c>
      <c r="B1150">
        <v>235</v>
      </c>
      <c r="C1150" s="187">
        <v>4.800000190734863</v>
      </c>
      <c r="D1150">
        <v>0</v>
      </c>
      <c r="E1150" s="184"/>
      <c r="F1150" s="184"/>
      <c r="G1150" s="185"/>
      <c r="H1150" s="184"/>
      <c r="I1150" s="185"/>
      <c r="J1150" s="184"/>
      <c r="K1150" s="184"/>
    </row>
    <row r="1151" spans="1:11" ht="12.75">
      <c r="A1151">
        <v>233</v>
      </c>
      <c r="B1151">
        <v>236</v>
      </c>
      <c r="C1151" s="187">
        <v>7.900000095367432</v>
      </c>
      <c r="D1151">
        <v>0</v>
      </c>
      <c r="E1151" s="184"/>
      <c r="F1151" s="184"/>
      <c r="G1151" s="185"/>
      <c r="H1151" s="184"/>
      <c r="I1151" s="185"/>
      <c r="J1151" s="184"/>
      <c r="K1151" s="184"/>
    </row>
    <row r="1152" spans="1:11" ht="12.75">
      <c r="A1152">
        <v>234</v>
      </c>
      <c r="B1152">
        <v>177</v>
      </c>
      <c r="C1152" s="187">
        <v>11.300000190734863</v>
      </c>
      <c r="D1152">
        <v>0</v>
      </c>
      <c r="E1152" s="184"/>
      <c r="F1152" s="184"/>
      <c r="G1152" s="185"/>
      <c r="H1152" s="184"/>
      <c r="I1152" s="185"/>
      <c r="J1152" s="184"/>
      <c r="K1152" s="184"/>
    </row>
    <row r="1153" spans="1:11" ht="12.75">
      <c r="A1153">
        <v>234</v>
      </c>
      <c r="B1153">
        <v>178</v>
      </c>
      <c r="C1153" s="187">
        <v>10.800000190734863</v>
      </c>
      <c r="D1153">
        <v>0</v>
      </c>
      <c r="E1153" s="184"/>
      <c r="F1153" s="184"/>
      <c r="G1153" s="185"/>
      <c r="H1153" s="184"/>
      <c r="I1153" s="185"/>
      <c r="J1153" s="184"/>
      <c r="K1153" s="184"/>
    </row>
    <row r="1154" spans="1:11" ht="12.75">
      <c r="A1154">
        <v>234</v>
      </c>
      <c r="B1154">
        <v>179</v>
      </c>
      <c r="C1154" s="187">
        <v>9.100000381469727</v>
      </c>
      <c r="D1154">
        <v>0</v>
      </c>
      <c r="E1154" s="184"/>
      <c r="F1154" s="184"/>
      <c r="G1154" s="185"/>
      <c r="H1154" s="184"/>
      <c r="I1154" s="185"/>
      <c r="J1154" s="184"/>
      <c r="K1154" s="184"/>
    </row>
    <row r="1155" spans="1:11" ht="12.75">
      <c r="A1155">
        <v>234</v>
      </c>
      <c r="B1155">
        <v>180</v>
      </c>
      <c r="C1155" s="187">
        <v>6.800000190734863</v>
      </c>
      <c r="D1155">
        <v>0</v>
      </c>
      <c r="E1155" s="184"/>
      <c r="F1155" s="184"/>
      <c r="G1155" s="185"/>
      <c r="H1155" s="184"/>
      <c r="I1155" s="185"/>
      <c r="J1155" s="184"/>
      <c r="K1155" s="184"/>
    </row>
    <row r="1156" spans="1:11" ht="12.75">
      <c r="A1156">
        <v>234</v>
      </c>
      <c r="B1156">
        <v>232</v>
      </c>
      <c r="C1156" s="187">
        <v>5.5</v>
      </c>
      <c r="D1156">
        <v>0</v>
      </c>
      <c r="E1156" s="184"/>
      <c r="F1156" s="184"/>
      <c r="G1156" s="185"/>
      <c r="H1156" s="184"/>
      <c r="I1156" s="185"/>
      <c r="J1156" s="184"/>
      <c r="K1156" s="184"/>
    </row>
    <row r="1157" spans="1:11" ht="12.75">
      <c r="A1157">
        <v>234</v>
      </c>
      <c r="B1157">
        <v>233</v>
      </c>
      <c r="C1157" s="187">
        <v>3.4000000953674316</v>
      </c>
      <c r="D1157">
        <v>0</v>
      </c>
      <c r="E1157" s="184"/>
      <c r="F1157" s="184"/>
      <c r="G1157" s="185"/>
      <c r="H1157" s="184"/>
      <c r="I1157" s="185"/>
      <c r="J1157" s="184"/>
      <c r="K1157" s="184"/>
    </row>
    <row r="1158" spans="1:11" ht="12.75">
      <c r="A1158">
        <v>234</v>
      </c>
      <c r="B1158">
        <v>235</v>
      </c>
      <c r="C1158" s="187">
        <v>1.7999999523162842</v>
      </c>
      <c r="D1158">
        <v>0</v>
      </c>
      <c r="E1158" s="184"/>
      <c r="F1158" s="184"/>
      <c r="G1158" s="185"/>
      <c r="H1158" s="184"/>
      <c r="I1158" s="185"/>
      <c r="J1158" s="184"/>
      <c r="K1158" s="184"/>
    </row>
    <row r="1159" spans="1:11" ht="12.75">
      <c r="A1159">
        <v>234</v>
      </c>
      <c r="B1159">
        <v>236</v>
      </c>
      <c r="C1159" s="187">
        <v>4.5</v>
      </c>
      <c r="D1159">
        <v>0</v>
      </c>
      <c r="E1159" s="184"/>
      <c r="F1159" s="184"/>
      <c r="G1159" s="185"/>
      <c r="H1159" s="184"/>
      <c r="I1159" s="185"/>
      <c r="J1159" s="184"/>
      <c r="K1159" s="184"/>
    </row>
    <row r="1160" spans="1:11" ht="12.75">
      <c r="A1160">
        <v>235</v>
      </c>
      <c r="B1160">
        <v>177</v>
      </c>
      <c r="C1160" s="187">
        <v>12.899999618530273</v>
      </c>
      <c r="D1160">
        <v>0</v>
      </c>
      <c r="E1160" s="184"/>
      <c r="F1160" s="184"/>
      <c r="G1160" s="185"/>
      <c r="H1160" s="184"/>
      <c r="I1160" s="185"/>
      <c r="J1160" s="184"/>
      <c r="K1160" s="184"/>
    </row>
    <row r="1161" spans="1:11" ht="12.75">
      <c r="A1161">
        <v>235</v>
      </c>
      <c r="B1161">
        <v>178</v>
      </c>
      <c r="C1161" s="187">
        <v>12.699999809265137</v>
      </c>
      <c r="D1161">
        <v>0</v>
      </c>
      <c r="E1161" s="184"/>
      <c r="F1161" s="184"/>
      <c r="G1161" s="185"/>
      <c r="H1161" s="184"/>
      <c r="I1161" s="185"/>
      <c r="J1161" s="184"/>
      <c r="K1161" s="184"/>
    </row>
    <row r="1162" spans="1:11" ht="12.75">
      <c r="A1162">
        <v>235</v>
      </c>
      <c r="B1162">
        <v>179</v>
      </c>
      <c r="C1162" s="187">
        <v>9.600000381469727</v>
      </c>
      <c r="D1162">
        <v>0</v>
      </c>
      <c r="E1162" s="184"/>
      <c r="F1162" s="184"/>
      <c r="G1162" s="185"/>
      <c r="H1162" s="184"/>
      <c r="I1162" s="185"/>
      <c r="J1162" s="184"/>
      <c r="K1162" s="184"/>
    </row>
    <row r="1163" spans="1:11" ht="12.75">
      <c r="A1163">
        <v>235</v>
      </c>
      <c r="B1163">
        <v>180</v>
      </c>
      <c r="C1163" s="187">
        <v>8.199999809265137</v>
      </c>
      <c r="D1163">
        <v>0</v>
      </c>
      <c r="E1163" s="184"/>
      <c r="F1163" s="184"/>
      <c r="G1163" s="185"/>
      <c r="H1163" s="184"/>
      <c r="I1163" s="185"/>
      <c r="J1163" s="184"/>
      <c r="K1163" s="184"/>
    </row>
    <row r="1164" spans="1:11" ht="12.75">
      <c r="A1164">
        <v>235</v>
      </c>
      <c r="B1164">
        <v>232</v>
      </c>
      <c r="C1164" s="187">
        <v>6.300000190734863</v>
      </c>
      <c r="D1164">
        <v>0</v>
      </c>
      <c r="E1164" s="184"/>
      <c r="F1164" s="184"/>
      <c r="G1164" s="185"/>
      <c r="H1164" s="184"/>
      <c r="I1164" s="185"/>
      <c r="J1164" s="184"/>
      <c r="K1164" s="184"/>
    </row>
    <row r="1165" spans="1:11" ht="12.75">
      <c r="A1165">
        <v>235</v>
      </c>
      <c r="B1165">
        <v>233</v>
      </c>
      <c r="C1165" s="187">
        <v>4.800000190734863</v>
      </c>
      <c r="D1165">
        <v>0</v>
      </c>
      <c r="E1165" s="184"/>
      <c r="F1165" s="184"/>
      <c r="G1165" s="185"/>
      <c r="H1165" s="184"/>
      <c r="I1165" s="185"/>
      <c r="J1165" s="184"/>
      <c r="K1165" s="184"/>
    </row>
    <row r="1166" spans="1:11" ht="12.75">
      <c r="A1166">
        <v>235</v>
      </c>
      <c r="B1166">
        <v>234</v>
      </c>
      <c r="C1166" s="187">
        <v>1.7999999523162842</v>
      </c>
      <c r="D1166">
        <v>0</v>
      </c>
      <c r="E1166" s="184"/>
      <c r="F1166" s="184"/>
      <c r="G1166" s="185"/>
      <c r="H1166" s="184"/>
      <c r="I1166" s="185"/>
      <c r="J1166" s="184"/>
      <c r="K1166" s="184"/>
    </row>
    <row r="1167" spans="1:11" ht="12.75">
      <c r="A1167">
        <v>235</v>
      </c>
      <c r="B1167">
        <v>236</v>
      </c>
      <c r="C1167" s="187">
        <v>3</v>
      </c>
      <c r="D1167">
        <v>0</v>
      </c>
      <c r="E1167" s="184"/>
      <c r="F1167" s="184"/>
      <c r="G1167" s="185"/>
      <c r="H1167" s="184"/>
      <c r="I1167" s="185"/>
      <c r="J1167" s="184"/>
      <c r="K1167" s="184"/>
    </row>
    <row r="1168" spans="1:11" ht="12.75">
      <c r="A1168">
        <v>235</v>
      </c>
      <c r="B1168">
        <v>237</v>
      </c>
      <c r="C1168" s="187">
        <v>5.099999904632568</v>
      </c>
      <c r="D1168">
        <v>0</v>
      </c>
      <c r="E1168" s="184"/>
      <c r="F1168" s="184"/>
      <c r="G1168" s="185"/>
      <c r="H1168" s="184"/>
      <c r="I1168" s="185"/>
      <c r="J1168" s="184"/>
      <c r="K1168" s="184"/>
    </row>
    <row r="1169" spans="1:11" ht="12.75">
      <c r="A1169">
        <v>236</v>
      </c>
      <c r="B1169">
        <v>233</v>
      </c>
      <c r="C1169" s="187">
        <v>7.900000095367432</v>
      </c>
      <c r="D1169">
        <v>0</v>
      </c>
      <c r="E1169" s="184"/>
      <c r="F1169" s="184"/>
      <c r="G1169" s="185"/>
      <c r="H1169" s="184"/>
      <c r="I1169" s="185"/>
      <c r="J1169" s="184"/>
      <c r="K1169" s="184"/>
    </row>
    <row r="1170" spans="1:11" ht="12.75">
      <c r="A1170">
        <v>236</v>
      </c>
      <c r="B1170">
        <v>234</v>
      </c>
      <c r="C1170" s="187">
        <v>4.5</v>
      </c>
      <c r="D1170">
        <v>0</v>
      </c>
      <c r="E1170" s="184"/>
      <c r="F1170" s="184"/>
      <c r="G1170" s="185"/>
      <c r="H1170" s="184"/>
      <c r="I1170" s="185"/>
      <c r="J1170" s="184"/>
      <c r="K1170" s="184"/>
    </row>
    <row r="1171" spans="1:11" ht="12.75">
      <c r="A1171">
        <v>236</v>
      </c>
      <c r="B1171">
        <v>235</v>
      </c>
      <c r="C1171" s="187">
        <v>3</v>
      </c>
      <c r="D1171">
        <v>0</v>
      </c>
      <c r="E1171" s="184"/>
      <c r="F1171" s="184"/>
      <c r="G1171" s="185"/>
      <c r="H1171" s="184"/>
      <c r="I1171" s="185"/>
      <c r="J1171" s="184"/>
      <c r="K1171" s="184"/>
    </row>
    <row r="1172" spans="1:11" ht="12.75">
      <c r="A1172">
        <v>236</v>
      </c>
      <c r="B1172">
        <v>237</v>
      </c>
      <c r="C1172" s="187">
        <v>2.299999952316284</v>
      </c>
      <c r="D1172">
        <v>0</v>
      </c>
      <c r="E1172" s="184"/>
      <c r="F1172" s="184"/>
      <c r="G1172" s="185"/>
      <c r="H1172" s="184"/>
      <c r="I1172" s="185"/>
      <c r="J1172" s="184"/>
      <c r="K1172" s="184"/>
    </row>
    <row r="1173" spans="1:11" ht="12.75">
      <c r="A1173">
        <v>237</v>
      </c>
      <c r="B1173">
        <v>182</v>
      </c>
      <c r="C1173" s="187">
        <v>5.599999904632568</v>
      </c>
      <c r="D1173">
        <v>0</v>
      </c>
      <c r="E1173" s="184"/>
      <c r="F1173" s="184"/>
      <c r="G1173" s="185"/>
      <c r="H1173" s="184"/>
      <c r="I1173" s="185"/>
      <c r="J1173" s="184"/>
      <c r="K1173" s="184"/>
    </row>
    <row r="1174" spans="1:11" ht="12.75">
      <c r="A1174">
        <v>237</v>
      </c>
      <c r="B1174">
        <v>184</v>
      </c>
      <c r="C1174" s="187">
        <v>5.400000095367432</v>
      </c>
      <c r="D1174">
        <v>0</v>
      </c>
      <c r="E1174" s="184"/>
      <c r="F1174" s="184"/>
      <c r="G1174" s="185"/>
      <c r="H1174" s="184"/>
      <c r="I1174" s="185"/>
      <c r="J1174" s="184"/>
      <c r="K1174" s="184"/>
    </row>
    <row r="1175" spans="1:11" ht="12.75">
      <c r="A1175">
        <v>237</v>
      </c>
      <c r="B1175">
        <v>235</v>
      </c>
      <c r="C1175" s="187">
        <v>5.099999904632568</v>
      </c>
      <c r="D1175">
        <v>0</v>
      </c>
      <c r="E1175" s="184"/>
      <c r="F1175" s="184"/>
      <c r="G1175" s="185"/>
      <c r="H1175" s="184"/>
      <c r="I1175" s="185"/>
      <c r="J1175" s="184"/>
      <c r="K1175" s="184"/>
    </row>
    <row r="1176" spans="1:11" ht="12.75">
      <c r="A1176">
        <v>237</v>
      </c>
      <c r="B1176">
        <v>236</v>
      </c>
      <c r="C1176" s="187">
        <v>2.299999952316284</v>
      </c>
      <c r="D1176">
        <v>0</v>
      </c>
      <c r="E1176" s="184"/>
      <c r="F1176" s="184"/>
      <c r="G1176" s="185"/>
      <c r="H1176" s="184"/>
      <c r="I1176" s="185"/>
      <c r="J1176" s="184"/>
      <c r="K1176" s="184"/>
    </row>
    <row r="1177" spans="1:11" ht="12.75">
      <c r="A1177">
        <v>237</v>
      </c>
      <c r="B1177">
        <v>238</v>
      </c>
      <c r="C1177" s="187">
        <v>3.9000000953674316</v>
      </c>
      <c r="D1177">
        <v>0</v>
      </c>
      <c r="E1177" s="184"/>
      <c r="F1177" s="184"/>
      <c r="G1177" s="185"/>
      <c r="H1177" s="184"/>
      <c r="I1177" s="185"/>
      <c r="J1177" s="184"/>
      <c r="K1177" s="184"/>
    </row>
    <row r="1178" spans="1:11" ht="12.75">
      <c r="A1178">
        <v>237</v>
      </c>
      <c r="B1178">
        <v>239</v>
      </c>
      <c r="C1178" s="187">
        <v>11.199999809265137</v>
      </c>
      <c r="D1178">
        <v>0</v>
      </c>
      <c r="E1178" s="184"/>
      <c r="F1178" s="184"/>
      <c r="G1178" s="185"/>
      <c r="H1178" s="184"/>
      <c r="I1178" s="185"/>
      <c r="J1178" s="184"/>
      <c r="K1178" s="184"/>
    </row>
    <row r="1179" spans="1:11" ht="12.75">
      <c r="A1179">
        <v>238</v>
      </c>
      <c r="B1179">
        <v>182</v>
      </c>
      <c r="C1179" s="187">
        <v>6.800000190734863</v>
      </c>
      <c r="D1179">
        <v>0</v>
      </c>
      <c r="E1179" s="184"/>
      <c r="F1179" s="184"/>
      <c r="G1179" s="185"/>
      <c r="H1179" s="184"/>
      <c r="I1179" s="185"/>
      <c r="J1179" s="184"/>
      <c r="K1179" s="184"/>
    </row>
    <row r="1180" spans="1:11" ht="12.75">
      <c r="A1180">
        <v>238</v>
      </c>
      <c r="B1180">
        <v>184</v>
      </c>
      <c r="C1180" s="187">
        <v>4.900000095367432</v>
      </c>
      <c r="D1180">
        <v>0</v>
      </c>
      <c r="E1180" s="184"/>
      <c r="F1180" s="184"/>
      <c r="G1180" s="185"/>
      <c r="H1180" s="184"/>
      <c r="I1180" s="185"/>
      <c r="J1180" s="184"/>
      <c r="K1180" s="184"/>
    </row>
    <row r="1181" spans="1:11" ht="12.75">
      <c r="A1181">
        <v>238</v>
      </c>
      <c r="B1181">
        <v>237</v>
      </c>
      <c r="C1181" s="187">
        <v>3.9000000953674316</v>
      </c>
      <c r="D1181">
        <v>0</v>
      </c>
      <c r="E1181" s="184"/>
      <c r="F1181" s="184"/>
      <c r="G1181" s="185"/>
      <c r="H1181" s="184"/>
      <c r="I1181" s="185"/>
      <c r="J1181" s="184"/>
      <c r="K1181" s="184"/>
    </row>
    <row r="1182" spans="1:11" ht="12.75">
      <c r="A1182">
        <v>238</v>
      </c>
      <c r="B1182">
        <v>239</v>
      </c>
      <c r="C1182" s="187">
        <v>8</v>
      </c>
      <c r="D1182">
        <v>0</v>
      </c>
      <c r="E1182" s="184"/>
      <c r="F1182" s="184"/>
      <c r="G1182" s="185"/>
      <c r="H1182" s="184"/>
      <c r="I1182" s="185"/>
      <c r="J1182" s="184"/>
      <c r="K1182" s="184"/>
    </row>
    <row r="1183" spans="1:11" ht="12.75">
      <c r="A1183">
        <v>239</v>
      </c>
      <c r="B1183">
        <v>183</v>
      </c>
      <c r="C1183" s="187">
        <v>10.300000190734863</v>
      </c>
      <c r="D1183">
        <v>0</v>
      </c>
      <c r="E1183" s="184"/>
      <c r="F1183" s="184"/>
      <c r="G1183" s="185"/>
      <c r="H1183" s="184"/>
      <c r="I1183" s="185"/>
      <c r="J1183" s="184"/>
      <c r="K1183" s="184"/>
    </row>
    <row r="1184" spans="1:11" ht="12.75">
      <c r="A1184">
        <v>239</v>
      </c>
      <c r="B1184">
        <v>184</v>
      </c>
      <c r="C1184" s="187">
        <v>7.199999809265137</v>
      </c>
      <c r="D1184">
        <v>0</v>
      </c>
      <c r="E1184" s="184"/>
      <c r="F1184" s="184"/>
      <c r="G1184" s="185"/>
      <c r="H1184" s="184"/>
      <c r="I1184" s="185"/>
      <c r="J1184" s="184"/>
      <c r="K1184" s="184"/>
    </row>
    <row r="1185" spans="1:11" ht="12.75">
      <c r="A1185">
        <v>239</v>
      </c>
      <c r="B1185">
        <v>185</v>
      </c>
      <c r="C1185" s="187">
        <v>10.699999809265137</v>
      </c>
      <c r="D1185">
        <v>0</v>
      </c>
      <c r="E1185" s="184"/>
      <c r="F1185" s="184"/>
      <c r="G1185" s="185"/>
      <c r="H1185" s="184"/>
      <c r="I1185" s="185"/>
      <c r="J1185" s="184"/>
      <c r="K1185" s="184"/>
    </row>
    <row r="1186" spans="1:11" ht="12.75">
      <c r="A1186">
        <v>239</v>
      </c>
      <c r="B1186">
        <v>237</v>
      </c>
      <c r="C1186" s="187">
        <v>11.199999809265137</v>
      </c>
      <c r="D1186">
        <v>0</v>
      </c>
      <c r="E1186" s="184"/>
      <c r="F1186" s="184"/>
      <c r="G1186" s="185"/>
      <c r="H1186" s="184"/>
      <c r="I1186" s="185"/>
      <c r="J1186" s="184"/>
      <c r="K1186" s="184"/>
    </row>
    <row r="1187" spans="1:11" ht="12.75">
      <c r="A1187">
        <v>239</v>
      </c>
      <c r="B1187">
        <v>238</v>
      </c>
      <c r="C1187" s="187">
        <v>8</v>
      </c>
      <c r="D1187">
        <v>0</v>
      </c>
      <c r="E1187" s="184"/>
      <c r="F1187" s="184"/>
      <c r="G1187" s="185"/>
      <c r="H1187" s="184"/>
      <c r="I1187" s="185"/>
      <c r="J1187" s="184"/>
      <c r="K1187" s="184"/>
    </row>
    <row r="1188" spans="1:11" ht="12.75">
      <c r="A1188">
        <v>239</v>
      </c>
      <c r="B1188">
        <v>240</v>
      </c>
      <c r="C1188" s="187">
        <v>6.400000095367432</v>
      </c>
      <c r="D1188">
        <v>0</v>
      </c>
      <c r="E1188" s="184"/>
      <c r="F1188" s="184"/>
      <c r="G1188" s="185"/>
      <c r="H1188" s="184"/>
      <c r="I1188" s="185"/>
      <c r="J1188" s="184"/>
      <c r="K1188" s="184"/>
    </row>
    <row r="1189" spans="1:11" ht="12.75">
      <c r="A1189">
        <v>239</v>
      </c>
      <c r="B1189">
        <v>241</v>
      </c>
      <c r="C1189" s="187">
        <v>6.699999809265137</v>
      </c>
      <c r="D1189">
        <v>0</v>
      </c>
      <c r="E1189" s="184"/>
      <c r="F1189" s="184"/>
      <c r="G1189" s="185"/>
      <c r="H1189" s="184"/>
      <c r="I1189" s="185"/>
      <c r="J1189" s="184"/>
      <c r="K1189" s="184"/>
    </row>
    <row r="1190" spans="1:11" ht="12.75">
      <c r="A1190">
        <v>240</v>
      </c>
      <c r="B1190">
        <v>183</v>
      </c>
      <c r="C1190" s="187">
        <v>15.5</v>
      </c>
      <c r="D1190">
        <v>0</v>
      </c>
      <c r="E1190" s="184"/>
      <c r="F1190" s="184"/>
      <c r="G1190" s="185"/>
      <c r="H1190" s="184"/>
      <c r="I1190" s="185"/>
      <c r="J1190" s="184"/>
      <c r="K1190" s="184"/>
    </row>
    <row r="1191" spans="1:11" ht="12.75">
      <c r="A1191">
        <v>240</v>
      </c>
      <c r="B1191">
        <v>184</v>
      </c>
      <c r="C1191" s="187">
        <v>13.800000190734863</v>
      </c>
      <c r="D1191">
        <v>0</v>
      </c>
      <c r="E1191" s="184"/>
      <c r="F1191" s="184"/>
      <c r="G1191" s="185"/>
      <c r="H1191" s="184"/>
      <c r="I1191" s="185"/>
      <c r="J1191" s="184"/>
      <c r="K1191" s="184"/>
    </row>
    <row r="1192" spans="1:11" ht="12.75">
      <c r="A1192">
        <v>240</v>
      </c>
      <c r="B1192">
        <v>185</v>
      </c>
      <c r="C1192" s="187">
        <v>6.800000190734863</v>
      </c>
      <c r="D1192">
        <v>0</v>
      </c>
      <c r="E1192" s="184"/>
      <c r="F1192" s="184"/>
      <c r="G1192" s="185"/>
      <c r="H1192" s="184"/>
      <c r="I1192" s="185"/>
      <c r="J1192" s="184"/>
      <c r="K1192" s="184"/>
    </row>
    <row r="1193" spans="1:11" ht="12.75">
      <c r="A1193">
        <v>240</v>
      </c>
      <c r="B1193">
        <v>188</v>
      </c>
      <c r="C1193" s="187">
        <v>19.299999237060547</v>
      </c>
      <c r="D1193">
        <v>0</v>
      </c>
      <c r="E1193" s="184"/>
      <c r="F1193" s="184"/>
      <c r="G1193" s="185"/>
      <c r="H1193" s="184"/>
      <c r="I1193" s="185"/>
      <c r="J1193" s="184"/>
      <c r="K1193" s="184"/>
    </row>
    <row r="1194" spans="1:11" ht="12.75">
      <c r="A1194">
        <v>240</v>
      </c>
      <c r="B1194">
        <v>194</v>
      </c>
      <c r="C1194" s="187">
        <v>22.299999237060547</v>
      </c>
      <c r="D1194">
        <v>0</v>
      </c>
      <c r="E1194" s="184"/>
      <c r="F1194" s="184"/>
      <c r="G1194" s="185"/>
      <c r="H1194" s="184"/>
      <c r="I1194" s="185"/>
      <c r="J1194" s="184"/>
      <c r="K1194" s="184"/>
    </row>
    <row r="1195" spans="1:11" ht="12.75">
      <c r="A1195">
        <v>240</v>
      </c>
      <c r="B1195">
        <v>239</v>
      </c>
      <c r="C1195" s="187">
        <v>6.400000095367432</v>
      </c>
      <c r="D1195">
        <v>0</v>
      </c>
      <c r="E1195" s="184"/>
      <c r="F1195" s="184"/>
      <c r="G1195" s="185"/>
      <c r="H1195" s="184"/>
      <c r="I1195" s="185"/>
      <c r="J1195" s="184"/>
      <c r="K1195" s="184"/>
    </row>
    <row r="1196" spans="1:11" ht="12.75">
      <c r="A1196">
        <v>240</v>
      </c>
      <c r="B1196">
        <v>241</v>
      </c>
      <c r="C1196" s="187">
        <v>2</v>
      </c>
      <c r="D1196">
        <v>0</v>
      </c>
      <c r="E1196" s="184"/>
      <c r="F1196" s="184"/>
      <c r="G1196" s="185"/>
      <c r="H1196" s="184"/>
      <c r="I1196" s="185"/>
      <c r="J1196" s="184"/>
      <c r="K1196" s="184"/>
    </row>
    <row r="1197" spans="1:11" ht="12.75">
      <c r="A1197">
        <v>240</v>
      </c>
      <c r="B1197">
        <v>242</v>
      </c>
      <c r="C1197" s="187">
        <v>7.800000190734863</v>
      </c>
      <c r="D1197">
        <v>0</v>
      </c>
      <c r="E1197" s="184"/>
      <c r="F1197" s="184"/>
      <c r="G1197" s="185"/>
      <c r="H1197" s="184"/>
      <c r="I1197" s="185"/>
      <c r="J1197" s="184"/>
      <c r="K1197" s="184"/>
    </row>
    <row r="1198" spans="1:11" ht="12.75">
      <c r="A1198">
        <v>240</v>
      </c>
      <c r="B1198">
        <v>245</v>
      </c>
      <c r="C1198" s="187">
        <v>23</v>
      </c>
      <c r="D1198">
        <v>0</v>
      </c>
      <c r="E1198" s="184"/>
      <c r="F1198" s="184"/>
      <c r="G1198" s="185"/>
      <c r="H1198" s="184"/>
      <c r="I1198" s="185"/>
      <c r="J1198" s="184"/>
      <c r="K1198" s="184"/>
    </row>
    <row r="1199" spans="1:11" ht="12.75">
      <c r="A1199">
        <v>240</v>
      </c>
      <c r="B1199">
        <v>997</v>
      </c>
      <c r="C1199" s="187">
        <v>45.599998474121094</v>
      </c>
      <c r="D1199">
        <v>0</v>
      </c>
      <c r="E1199" s="184"/>
      <c r="F1199" s="184"/>
      <c r="G1199" s="185"/>
      <c r="H1199" s="184"/>
      <c r="I1199" s="185"/>
      <c r="J1199" s="184"/>
      <c r="K1199" s="184"/>
    </row>
    <row r="1200" spans="1:11" ht="12.75">
      <c r="A1200">
        <v>241</v>
      </c>
      <c r="B1200">
        <v>184</v>
      </c>
      <c r="C1200" s="187">
        <v>13.5</v>
      </c>
      <c r="D1200">
        <v>0</v>
      </c>
      <c r="E1200" s="184"/>
      <c r="F1200" s="184"/>
      <c r="G1200" s="185"/>
      <c r="H1200" s="184"/>
      <c r="I1200" s="185"/>
      <c r="J1200" s="184"/>
      <c r="K1200" s="184"/>
    </row>
    <row r="1201" spans="1:11" ht="12.75">
      <c r="A1201">
        <v>241</v>
      </c>
      <c r="B1201">
        <v>239</v>
      </c>
      <c r="C1201" s="187">
        <v>6.699999809265137</v>
      </c>
      <c r="D1201">
        <v>0</v>
      </c>
      <c r="E1201" s="184"/>
      <c r="F1201" s="184"/>
      <c r="G1201" s="185"/>
      <c r="H1201" s="184"/>
      <c r="I1201" s="185"/>
      <c r="J1201" s="184"/>
      <c r="K1201" s="184"/>
    </row>
    <row r="1202" spans="1:11" ht="12.75">
      <c r="A1202">
        <v>241</v>
      </c>
      <c r="B1202">
        <v>240</v>
      </c>
      <c r="C1202" s="187">
        <v>2</v>
      </c>
      <c r="D1202">
        <v>0</v>
      </c>
      <c r="E1202" s="184"/>
      <c r="F1202" s="184"/>
      <c r="G1202" s="185"/>
      <c r="H1202" s="184"/>
      <c r="I1202" s="185"/>
      <c r="J1202" s="184"/>
      <c r="K1202" s="184"/>
    </row>
    <row r="1203" spans="1:11" ht="12.75">
      <c r="A1203">
        <v>241</v>
      </c>
      <c r="B1203">
        <v>242</v>
      </c>
      <c r="C1203" s="187">
        <v>6</v>
      </c>
      <c r="D1203">
        <v>0</v>
      </c>
      <c r="E1203" s="184"/>
      <c r="F1203" s="184"/>
      <c r="G1203" s="185"/>
      <c r="H1203" s="184"/>
      <c r="I1203" s="185"/>
      <c r="J1203" s="184"/>
      <c r="K1203" s="184"/>
    </row>
    <row r="1204" spans="1:11" ht="12.75">
      <c r="A1204">
        <v>241</v>
      </c>
      <c r="B1204">
        <v>243</v>
      </c>
      <c r="C1204" s="187">
        <v>10.300000190734863</v>
      </c>
      <c r="D1204">
        <v>0</v>
      </c>
      <c r="E1204" s="184"/>
      <c r="F1204" s="184"/>
      <c r="G1204" s="185"/>
      <c r="H1204" s="184"/>
      <c r="I1204" s="185"/>
      <c r="J1204" s="184"/>
      <c r="K1204" s="184"/>
    </row>
    <row r="1205" spans="1:11" ht="12.75">
      <c r="A1205">
        <v>241</v>
      </c>
      <c r="B1205">
        <v>244</v>
      </c>
      <c r="C1205" s="187">
        <v>14.899999618530273</v>
      </c>
      <c r="D1205">
        <v>0</v>
      </c>
      <c r="E1205" s="184"/>
      <c r="F1205" s="184"/>
      <c r="G1205" s="185"/>
      <c r="H1205" s="184"/>
      <c r="I1205" s="185"/>
      <c r="J1205" s="184"/>
      <c r="K1205" s="184"/>
    </row>
    <row r="1206" spans="1:11" ht="12.75">
      <c r="A1206">
        <v>242</v>
      </c>
      <c r="B1206">
        <v>185</v>
      </c>
      <c r="C1206" s="187">
        <v>14</v>
      </c>
      <c r="D1206">
        <v>0</v>
      </c>
      <c r="E1206" s="184"/>
      <c r="F1206" s="184"/>
      <c r="G1206" s="185"/>
      <c r="H1206" s="184"/>
      <c r="I1206" s="185"/>
      <c r="J1206" s="184"/>
      <c r="K1206" s="184"/>
    </row>
    <row r="1207" spans="1:11" ht="12.75">
      <c r="A1207">
        <v>242</v>
      </c>
      <c r="B1207">
        <v>188</v>
      </c>
      <c r="C1207" s="187">
        <v>19.200000762939453</v>
      </c>
      <c r="D1207">
        <v>0</v>
      </c>
      <c r="E1207" s="184"/>
      <c r="F1207" s="184"/>
      <c r="G1207" s="185"/>
      <c r="H1207" s="184"/>
      <c r="I1207" s="185"/>
      <c r="J1207" s="184"/>
      <c r="K1207" s="184"/>
    </row>
    <row r="1208" spans="1:11" ht="12.75">
      <c r="A1208">
        <v>242</v>
      </c>
      <c r="B1208">
        <v>194</v>
      </c>
      <c r="C1208" s="187">
        <v>22.200000762939453</v>
      </c>
      <c r="D1208">
        <v>0</v>
      </c>
      <c r="E1208" s="184"/>
      <c r="F1208" s="184"/>
      <c r="G1208" s="185"/>
      <c r="H1208" s="184"/>
      <c r="I1208" s="185"/>
      <c r="J1208" s="184"/>
      <c r="K1208" s="184"/>
    </row>
    <row r="1209" spans="1:11" ht="12.75">
      <c r="A1209">
        <v>242</v>
      </c>
      <c r="B1209">
        <v>197</v>
      </c>
      <c r="C1209" s="187">
        <v>54.79999923706055</v>
      </c>
      <c r="D1209">
        <v>0</v>
      </c>
      <c r="E1209" s="184"/>
      <c r="F1209" s="184"/>
      <c r="G1209" s="185"/>
      <c r="H1209" s="184"/>
      <c r="I1209" s="185"/>
      <c r="J1209" s="184"/>
      <c r="K1209" s="184"/>
    </row>
    <row r="1210" spans="1:11" ht="12.75">
      <c r="A1210">
        <v>242</v>
      </c>
      <c r="B1210">
        <v>240</v>
      </c>
      <c r="C1210" s="187">
        <v>7.800000190734863</v>
      </c>
      <c r="D1210">
        <v>0</v>
      </c>
      <c r="E1210" s="184"/>
      <c r="F1210" s="184"/>
      <c r="G1210" s="185"/>
      <c r="H1210" s="184"/>
      <c r="I1210" s="185"/>
      <c r="J1210" s="184"/>
      <c r="K1210" s="184"/>
    </row>
    <row r="1211" spans="1:11" ht="12.75">
      <c r="A1211">
        <v>242</v>
      </c>
      <c r="B1211">
        <v>241</v>
      </c>
      <c r="C1211" s="187">
        <v>6</v>
      </c>
      <c r="D1211">
        <v>0</v>
      </c>
      <c r="E1211" s="184"/>
      <c r="F1211" s="184"/>
      <c r="G1211" s="185"/>
      <c r="H1211" s="184"/>
      <c r="I1211" s="185"/>
      <c r="J1211" s="184"/>
      <c r="K1211" s="184"/>
    </row>
    <row r="1212" spans="1:11" ht="12.75">
      <c r="A1212">
        <v>242</v>
      </c>
      <c r="B1212">
        <v>243</v>
      </c>
      <c r="C1212" s="187">
        <v>5.800000190734863</v>
      </c>
      <c r="D1212">
        <v>0</v>
      </c>
      <c r="E1212" s="184"/>
      <c r="F1212" s="184"/>
      <c r="G1212" s="185"/>
      <c r="H1212" s="184"/>
      <c r="I1212" s="185"/>
      <c r="J1212" s="184"/>
      <c r="K1212" s="184"/>
    </row>
    <row r="1213" spans="1:11" ht="12.75">
      <c r="A1213">
        <v>242</v>
      </c>
      <c r="B1213">
        <v>244</v>
      </c>
      <c r="C1213" s="187">
        <v>9.5</v>
      </c>
      <c r="D1213">
        <v>0</v>
      </c>
      <c r="E1213" s="184"/>
      <c r="F1213" s="184"/>
      <c r="G1213" s="185"/>
      <c r="H1213" s="184"/>
      <c r="I1213" s="185"/>
      <c r="J1213" s="184"/>
      <c r="K1213" s="184"/>
    </row>
    <row r="1214" spans="1:11" ht="12.75">
      <c r="A1214">
        <v>242</v>
      </c>
      <c r="B1214">
        <v>245</v>
      </c>
      <c r="C1214" s="187">
        <v>15.199999809265137</v>
      </c>
      <c r="D1214">
        <v>0</v>
      </c>
      <c r="E1214" s="184"/>
      <c r="F1214" s="184"/>
      <c r="G1214" s="185"/>
      <c r="H1214" s="184"/>
      <c r="I1214" s="185"/>
      <c r="J1214" s="184"/>
      <c r="K1214" s="184"/>
    </row>
    <row r="1215" spans="1:11" ht="12.75">
      <c r="A1215">
        <v>242</v>
      </c>
      <c r="B1215">
        <v>253</v>
      </c>
      <c r="C1215" s="187">
        <v>31.799999237060547</v>
      </c>
      <c r="D1215">
        <v>0</v>
      </c>
      <c r="E1215" s="184"/>
      <c r="F1215" s="184"/>
      <c r="G1215" s="185"/>
      <c r="H1215" s="184"/>
      <c r="I1215" s="185"/>
      <c r="J1215" s="184"/>
      <c r="K1215" s="184"/>
    </row>
    <row r="1216" spans="1:11" ht="12.75">
      <c r="A1216">
        <v>242</v>
      </c>
      <c r="B1216">
        <v>254</v>
      </c>
      <c r="C1216" s="187">
        <v>45.900001525878906</v>
      </c>
      <c r="D1216">
        <v>0</v>
      </c>
      <c r="E1216" s="184"/>
      <c r="F1216" s="184"/>
      <c r="G1216" s="185"/>
      <c r="H1216" s="184"/>
      <c r="I1216" s="185"/>
      <c r="J1216" s="184"/>
      <c r="K1216" s="184"/>
    </row>
    <row r="1217" spans="1:11" ht="12.75">
      <c r="A1217">
        <v>242</v>
      </c>
      <c r="B1217">
        <v>255</v>
      </c>
      <c r="C1217" s="187">
        <v>47.29999923706055</v>
      </c>
      <c r="D1217">
        <v>0</v>
      </c>
      <c r="E1217" s="184"/>
      <c r="F1217" s="184"/>
      <c r="G1217" s="185"/>
      <c r="H1217" s="184"/>
      <c r="I1217" s="185"/>
      <c r="J1217" s="184"/>
      <c r="K1217" s="184"/>
    </row>
    <row r="1218" spans="1:11" ht="12.75">
      <c r="A1218">
        <v>242</v>
      </c>
      <c r="B1218">
        <v>263</v>
      </c>
      <c r="C1218" s="187">
        <v>62</v>
      </c>
      <c r="D1218">
        <v>0</v>
      </c>
      <c r="E1218" s="184"/>
      <c r="F1218" s="184"/>
      <c r="G1218" s="185"/>
      <c r="H1218" s="184"/>
      <c r="I1218" s="185"/>
      <c r="J1218" s="184"/>
      <c r="K1218" s="184"/>
    </row>
    <row r="1219" spans="1:11" ht="12.75">
      <c r="A1219">
        <v>242</v>
      </c>
      <c r="B1219">
        <v>997</v>
      </c>
      <c r="C1219" s="187">
        <v>39.099998474121094</v>
      </c>
      <c r="D1219">
        <v>0</v>
      </c>
      <c r="E1219" s="184"/>
      <c r="F1219" s="184"/>
      <c r="G1219" s="185"/>
      <c r="H1219" s="184"/>
      <c r="I1219" s="185"/>
      <c r="J1219" s="184"/>
      <c r="K1219" s="184"/>
    </row>
    <row r="1220" spans="1:11" ht="12.75">
      <c r="A1220">
        <v>243</v>
      </c>
      <c r="B1220">
        <v>241</v>
      </c>
      <c r="C1220" s="187">
        <v>10.300000190734863</v>
      </c>
      <c r="D1220">
        <v>0</v>
      </c>
      <c r="E1220" s="184"/>
      <c r="F1220" s="184"/>
      <c r="G1220" s="185"/>
      <c r="H1220" s="184"/>
      <c r="I1220" s="185"/>
      <c r="J1220" s="184"/>
      <c r="K1220" s="184"/>
    </row>
    <row r="1221" spans="1:11" ht="12.75">
      <c r="A1221">
        <v>243</v>
      </c>
      <c r="B1221">
        <v>242</v>
      </c>
      <c r="C1221" s="187">
        <v>5.800000190734863</v>
      </c>
      <c r="D1221">
        <v>0</v>
      </c>
      <c r="E1221" s="184"/>
      <c r="F1221" s="184"/>
      <c r="G1221" s="185"/>
      <c r="H1221" s="184"/>
      <c r="I1221" s="185"/>
      <c r="J1221" s="184"/>
      <c r="K1221" s="184"/>
    </row>
    <row r="1222" spans="1:11" ht="12.75">
      <c r="A1222">
        <v>243</v>
      </c>
      <c r="B1222">
        <v>244</v>
      </c>
      <c r="C1222" s="187">
        <v>5.199999809265137</v>
      </c>
      <c r="D1222">
        <v>0</v>
      </c>
      <c r="E1222" s="184"/>
      <c r="F1222" s="184"/>
      <c r="G1222" s="185"/>
      <c r="H1222" s="184"/>
      <c r="I1222" s="185"/>
      <c r="J1222" s="184"/>
      <c r="K1222" s="184"/>
    </row>
    <row r="1223" spans="1:11" ht="12.75">
      <c r="A1223">
        <v>244</v>
      </c>
      <c r="B1223">
        <v>241</v>
      </c>
      <c r="C1223" s="187">
        <v>14.899999618530273</v>
      </c>
      <c r="D1223">
        <v>0</v>
      </c>
      <c r="E1223" s="184"/>
      <c r="F1223" s="184"/>
      <c r="G1223" s="185"/>
      <c r="H1223" s="184"/>
      <c r="I1223" s="185"/>
      <c r="J1223" s="184"/>
      <c r="K1223" s="184"/>
    </row>
    <row r="1224" spans="1:11" ht="12.75">
      <c r="A1224">
        <v>244</v>
      </c>
      <c r="B1224">
        <v>242</v>
      </c>
      <c r="C1224" s="187">
        <v>9.5</v>
      </c>
      <c r="D1224">
        <v>0</v>
      </c>
      <c r="E1224" s="184"/>
      <c r="F1224" s="184"/>
      <c r="G1224" s="185"/>
      <c r="H1224" s="184"/>
      <c r="I1224" s="185"/>
      <c r="J1224" s="184"/>
      <c r="K1224" s="184"/>
    </row>
    <row r="1225" spans="1:11" ht="12.75">
      <c r="A1225">
        <v>244</v>
      </c>
      <c r="B1225">
        <v>243</v>
      </c>
      <c r="C1225" s="187">
        <v>5.199999809265137</v>
      </c>
      <c r="D1225">
        <v>0</v>
      </c>
      <c r="E1225" s="184"/>
      <c r="F1225" s="184"/>
      <c r="G1225" s="185"/>
      <c r="H1225" s="184"/>
      <c r="I1225" s="185"/>
      <c r="J1225" s="184"/>
      <c r="K1225" s="184"/>
    </row>
    <row r="1226" spans="1:11" ht="12.75">
      <c r="A1226">
        <v>244</v>
      </c>
      <c r="B1226">
        <v>245</v>
      </c>
      <c r="C1226" s="187">
        <v>6.599999904632568</v>
      </c>
      <c r="D1226">
        <v>0</v>
      </c>
      <c r="E1226" s="184"/>
      <c r="F1226" s="184"/>
      <c r="G1226" s="185"/>
      <c r="H1226" s="184"/>
      <c r="I1226" s="185"/>
      <c r="J1226" s="184"/>
      <c r="K1226" s="184"/>
    </row>
    <row r="1227" spans="1:11" ht="12.75">
      <c r="A1227">
        <v>245</v>
      </c>
      <c r="B1227">
        <v>185</v>
      </c>
      <c r="C1227" s="187">
        <v>29.299999237060547</v>
      </c>
      <c r="D1227">
        <v>0</v>
      </c>
      <c r="E1227" s="184"/>
      <c r="F1227" s="184"/>
      <c r="G1227" s="185"/>
      <c r="H1227" s="184"/>
      <c r="I1227" s="185"/>
      <c r="J1227" s="184"/>
      <c r="K1227" s="184"/>
    </row>
    <row r="1228" spans="1:11" ht="12.75">
      <c r="A1228">
        <v>245</v>
      </c>
      <c r="B1228">
        <v>194</v>
      </c>
      <c r="C1228" s="187">
        <v>33.20000076293945</v>
      </c>
      <c r="D1228">
        <v>0</v>
      </c>
      <c r="E1228" s="184"/>
      <c r="F1228" s="184"/>
      <c r="G1228" s="185"/>
      <c r="H1228" s="184"/>
      <c r="I1228" s="185"/>
      <c r="J1228" s="184"/>
      <c r="K1228" s="184"/>
    </row>
    <row r="1229" spans="1:11" ht="12.75">
      <c r="A1229">
        <v>245</v>
      </c>
      <c r="B1229">
        <v>195</v>
      </c>
      <c r="C1229" s="187">
        <v>35.5</v>
      </c>
      <c r="D1229">
        <v>0</v>
      </c>
      <c r="E1229" s="184"/>
      <c r="F1229" s="184"/>
      <c r="G1229" s="185"/>
      <c r="H1229" s="184"/>
      <c r="I1229" s="185"/>
      <c r="J1229" s="184"/>
      <c r="K1229" s="184"/>
    </row>
    <row r="1230" spans="1:11" ht="12.75">
      <c r="A1230">
        <v>245</v>
      </c>
      <c r="B1230">
        <v>197</v>
      </c>
      <c r="C1230" s="187">
        <v>64</v>
      </c>
      <c r="D1230">
        <v>0</v>
      </c>
      <c r="E1230" s="184"/>
      <c r="F1230" s="184"/>
      <c r="G1230" s="185"/>
      <c r="H1230" s="184"/>
      <c r="I1230" s="185"/>
      <c r="J1230" s="184"/>
      <c r="K1230" s="184"/>
    </row>
    <row r="1231" spans="1:11" ht="12.75">
      <c r="A1231">
        <v>245</v>
      </c>
      <c r="B1231">
        <v>240</v>
      </c>
      <c r="C1231" s="187">
        <v>23</v>
      </c>
      <c r="D1231">
        <v>0</v>
      </c>
      <c r="E1231" s="184"/>
      <c r="F1231" s="184"/>
      <c r="G1231" s="185"/>
      <c r="H1231" s="184"/>
      <c r="I1231" s="185"/>
      <c r="J1231" s="184"/>
      <c r="K1231" s="184"/>
    </row>
    <row r="1232" spans="1:11" ht="12.75">
      <c r="A1232">
        <v>245</v>
      </c>
      <c r="B1232">
        <v>242</v>
      </c>
      <c r="C1232" s="187">
        <v>15.199999809265137</v>
      </c>
      <c r="D1232">
        <v>0</v>
      </c>
      <c r="E1232" s="184"/>
      <c r="F1232" s="184"/>
      <c r="G1232" s="185"/>
      <c r="H1232" s="184"/>
      <c r="I1232" s="185"/>
      <c r="J1232" s="184"/>
      <c r="K1232" s="184"/>
    </row>
    <row r="1233" spans="1:11" ht="12.75">
      <c r="A1233">
        <v>245</v>
      </c>
      <c r="B1233">
        <v>244</v>
      </c>
      <c r="C1233" s="187">
        <v>6.599999904632568</v>
      </c>
      <c r="D1233">
        <v>0</v>
      </c>
      <c r="E1233" s="184"/>
      <c r="F1233" s="184"/>
      <c r="G1233" s="185"/>
      <c r="H1233" s="184"/>
      <c r="I1233" s="185"/>
      <c r="J1233" s="184"/>
      <c r="K1233" s="184"/>
    </row>
    <row r="1234" spans="1:11" ht="12.75">
      <c r="A1234">
        <v>245</v>
      </c>
      <c r="B1234">
        <v>253</v>
      </c>
      <c r="C1234" s="187">
        <v>16.799999237060547</v>
      </c>
      <c r="D1234">
        <v>0</v>
      </c>
      <c r="E1234" s="184"/>
      <c r="F1234" s="184"/>
      <c r="G1234" s="185"/>
      <c r="H1234" s="184"/>
      <c r="I1234" s="185"/>
      <c r="J1234" s="184"/>
      <c r="K1234" s="184"/>
    </row>
    <row r="1235" spans="1:11" ht="12.75">
      <c r="A1235">
        <v>245</v>
      </c>
      <c r="B1235">
        <v>254</v>
      </c>
      <c r="C1235" s="187">
        <v>30.799999237060547</v>
      </c>
      <c r="D1235">
        <v>0</v>
      </c>
      <c r="E1235" s="184"/>
      <c r="F1235" s="184"/>
      <c r="G1235" s="185"/>
      <c r="H1235" s="184"/>
      <c r="I1235" s="185"/>
      <c r="J1235" s="184"/>
      <c r="K1235" s="184"/>
    </row>
    <row r="1236" spans="1:11" ht="12.75">
      <c r="A1236">
        <v>245</v>
      </c>
      <c r="B1236">
        <v>255</v>
      </c>
      <c r="C1236" s="187">
        <v>32.20000076293945</v>
      </c>
      <c r="D1236">
        <v>0</v>
      </c>
      <c r="E1236" s="184"/>
      <c r="F1236" s="184"/>
      <c r="G1236" s="185"/>
      <c r="H1236" s="184"/>
      <c r="I1236" s="185"/>
      <c r="J1236" s="184"/>
      <c r="K1236" s="184"/>
    </row>
    <row r="1237" spans="1:11" ht="12.75">
      <c r="A1237">
        <v>245</v>
      </c>
      <c r="B1237">
        <v>263</v>
      </c>
      <c r="C1237" s="187">
        <v>47.5</v>
      </c>
      <c r="D1237">
        <v>0</v>
      </c>
      <c r="E1237" s="184"/>
      <c r="F1237" s="184"/>
      <c r="G1237" s="185"/>
      <c r="H1237" s="184"/>
      <c r="I1237" s="185"/>
      <c r="J1237" s="184"/>
      <c r="K1237" s="184"/>
    </row>
    <row r="1238" spans="1:11" ht="12.75">
      <c r="A1238">
        <v>245</v>
      </c>
      <c r="B1238">
        <v>991</v>
      </c>
      <c r="C1238" s="187">
        <v>40.099998474121094</v>
      </c>
      <c r="D1238">
        <v>0</v>
      </c>
      <c r="E1238" s="184"/>
      <c r="F1238" s="184"/>
      <c r="G1238" s="185"/>
      <c r="H1238" s="184"/>
      <c r="I1238" s="185"/>
      <c r="J1238" s="184"/>
      <c r="K1238" s="184"/>
    </row>
    <row r="1239" spans="1:11" ht="12.75">
      <c r="A1239">
        <v>245</v>
      </c>
      <c r="B1239">
        <v>992</v>
      </c>
      <c r="C1239" s="187">
        <v>41.29999923706055</v>
      </c>
      <c r="D1239">
        <v>0</v>
      </c>
      <c r="E1239" s="184"/>
      <c r="F1239" s="184"/>
      <c r="G1239" s="185"/>
      <c r="H1239" s="184"/>
      <c r="I1239" s="185"/>
      <c r="J1239" s="184"/>
      <c r="K1239" s="184"/>
    </row>
    <row r="1240" spans="1:11" ht="12.75">
      <c r="A1240">
        <v>245</v>
      </c>
      <c r="B1240">
        <v>997</v>
      </c>
      <c r="C1240" s="187">
        <v>32.79999923706055</v>
      </c>
      <c r="D1240">
        <v>0</v>
      </c>
      <c r="E1240" s="184"/>
      <c r="F1240" s="184"/>
      <c r="G1240" s="185"/>
      <c r="H1240" s="184"/>
      <c r="I1240" s="185"/>
      <c r="J1240" s="184"/>
      <c r="K1240" s="184"/>
    </row>
    <row r="1241" spans="1:11" ht="12.75">
      <c r="A1241">
        <v>253</v>
      </c>
      <c r="B1241">
        <v>194</v>
      </c>
      <c r="C1241" s="187">
        <v>49.900001525878906</v>
      </c>
      <c r="D1241">
        <v>0</v>
      </c>
      <c r="E1241" s="184"/>
      <c r="F1241" s="184"/>
      <c r="G1241" s="185"/>
      <c r="H1241" s="184"/>
      <c r="I1241" s="185"/>
      <c r="J1241" s="184"/>
      <c r="K1241" s="184"/>
    </row>
    <row r="1242" spans="1:11" ht="12.75">
      <c r="A1242">
        <v>253</v>
      </c>
      <c r="B1242">
        <v>197</v>
      </c>
      <c r="C1242" s="187">
        <v>79.4000015258789</v>
      </c>
      <c r="D1242">
        <v>0</v>
      </c>
      <c r="E1242" s="184"/>
      <c r="F1242" s="184"/>
      <c r="G1242" s="185"/>
      <c r="H1242" s="184"/>
      <c r="I1242" s="185"/>
      <c r="J1242" s="184"/>
      <c r="K1242" s="184"/>
    </row>
    <row r="1243" spans="1:11" ht="12.75">
      <c r="A1243">
        <v>253</v>
      </c>
      <c r="B1243">
        <v>242</v>
      </c>
      <c r="C1243" s="187">
        <v>31.799999237060547</v>
      </c>
      <c r="D1243">
        <v>0</v>
      </c>
      <c r="E1243" s="184"/>
      <c r="F1243" s="184"/>
      <c r="G1243" s="185"/>
      <c r="H1243" s="184"/>
      <c r="I1243" s="185"/>
      <c r="J1243" s="184"/>
      <c r="K1243" s="184"/>
    </row>
    <row r="1244" spans="1:11" ht="12.75">
      <c r="A1244">
        <v>253</v>
      </c>
      <c r="B1244">
        <v>245</v>
      </c>
      <c r="C1244" s="187">
        <v>16.799999237060547</v>
      </c>
      <c r="D1244">
        <v>0</v>
      </c>
      <c r="E1244" s="184"/>
      <c r="F1244" s="184"/>
      <c r="G1244" s="185"/>
      <c r="H1244" s="184"/>
      <c r="I1244" s="185"/>
      <c r="J1244" s="184"/>
      <c r="K1244" s="184"/>
    </row>
    <row r="1245" spans="1:11" ht="12.75">
      <c r="A1245">
        <v>253</v>
      </c>
      <c r="B1245">
        <v>254</v>
      </c>
      <c r="C1245" s="187">
        <v>14.600000381469727</v>
      </c>
      <c r="D1245">
        <v>0</v>
      </c>
      <c r="E1245" s="184"/>
      <c r="F1245" s="184"/>
      <c r="G1245" s="185"/>
      <c r="H1245" s="184"/>
      <c r="I1245" s="185"/>
      <c r="J1245" s="184"/>
      <c r="K1245" s="184"/>
    </row>
    <row r="1246" spans="1:11" ht="12.75">
      <c r="A1246">
        <v>253</v>
      </c>
      <c r="B1246">
        <v>255</v>
      </c>
      <c r="C1246" s="187">
        <v>18.799999237060547</v>
      </c>
      <c r="D1246">
        <v>0</v>
      </c>
      <c r="E1246" s="184"/>
      <c r="F1246" s="184"/>
      <c r="G1246" s="185"/>
      <c r="H1246" s="184"/>
      <c r="I1246" s="185"/>
      <c r="J1246" s="184"/>
      <c r="K1246" s="184"/>
    </row>
    <row r="1247" spans="1:11" ht="12.75">
      <c r="A1247">
        <v>253</v>
      </c>
      <c r="B1247">
        <v>263</v>
      </c>
      <c r="C1247" s="187">
        <v>34.79999923706055</v>
      </c>
      <c r="D1247">
        <v>0</v>
      </c>
      <c r="E1247" s="184"/>
      <c r="F1247" s="184"/>
      <c r="G1247" s="185"/>
      <c r="H1247" s="184"/>
      <c r="I1247" s="185"/>
      <c r="J1247" s="184"/>
      <c r="K1247" s="184"/>
    </row>
    <row r="1248" spans="1:11" ht="12.75">
      <c r="A1248">
        <v>253</v>
      </c>
      <c r="B1248">
        <v>997</v>
      </c>
      <c r="C1248" s="187">
        <v>38.599998474121094</v>
      </c>
      <c r="D1248">
        <v>0</v>
      </c>
      <c r="E1248" s="184"/>
      <c r="F1248" s="184"/>
      <c r="G1248" s="185"/>
      <c r="H1248" s="184"/>
      <c r="I1248" s="185"/>
      <c r="J1248" s="184"/>
      <c r="K1248" s="184"/>
    </row>
    <row r="1249" spans="1:11" ht="12.75">
      <c r="A1249">
        <v>254</v>
      </c>
      <c r="B1249">
        <v>194</v>
      </c>
      <c r="C1249" s="187">
        <v>61.79999923706055</v>
      </c>
      <c r="D1249">
        <v>0</v>
      </c>
      <c r="E1249" s="184"/>
      <c r="F1249" s="184"/>
      <c r="G1249" s="185"/>
      <c r="H1249" s="184"/>
      <c r="I1249" s="185"/>
      <c r="J1249" s="184"/>
      <c r="K1249" s="184"/>
    </row>
    <row r="1250" spans="1:11" ht="12.75">
      <c r="A1250">
        <v>254</v>
      </c>
      <c r="B1250">
        <v>242</v>
      </c>
      <c r="C1250" s="187">
        <v>45.900001525878906</v>
      </c>
      <c r="D1250">
        <v>0</v>
      </c>
      <c r="E1250" s="184"/>
      <c r="F1250" s="184"/>
      <c r="G1250" s="185"/>
      <c r="H1250" s="184"/>
      <c r="I1250" s="185"/>
      <c r="J1250" s="184"/>
      <c r="K1250" s="184"/>
    </row>
    <row r="1251" spans="1:11" ht="12.75">
      <c r="A1251">
        <v>254</v>
      </c>
      <c r="B1251">
        <v>245</v>
      </c>
      <c r="C1251" s="187">
        <v>30.799999237060547</v>
      </c>
      <c r="D1251">
        <v>0</v>
      </c>
      <c r="E1251" s="184"/>
      <c r="F1251" s="184"/>
      <c r="G1251" s="185"/>
      <c r="H1251" s="184"/>
      <c r="I1251" s="185"/>
      <c r="J1251" s="184"/>
      <c r="K1251" s="184"/>
    </row>
    <row r="1252" spans="1:11" ht="12.75">
      <c r="A1252">
        <v>254</v>
      </c>
      <c r="B1252">
        <v>253</v>
      </c>
      <c r="C1252" s="187">
        <v>14.600000381469727</v>
      </c>
      <c r="D1252">
        <v>0</v>
      </c>
      <c r="E1252" s="184"/>
      <c r="F1252" s="184"/>
      <c r="G1252" s="185"/>
      <c r="H1252" s="184"/>
      <c r="I1252" s="185"/>
      <c r="J1252" s="184"/>
      <c r="K1252" s="184"/>
    </row>
    <row r="1253" spans="1:11" ht="12.75">
      <c r="A1253">
        <v>254</v>
      </c>
      <c r="B1253">
        <v>255</v>
      </c>
      <c r="C1253" s="187">
        <v>8</v>
      </c>
      <c r="D1253">
        <v>0</v>
      </c>
      <c r="E1253" s="184"/>
      <c r="F1253" s="184"/>
      <c r="G1253" s="185"/>
      <c r="H1253" s="184"/>
      <c r="I1253" s="185"/>
      <c r="J1253" s="184"/>
      <c r="K1253" s="184"/>
    </row>
    <row r="1254" spans="1:11" ht="12.75">
      <c r="A1254">
        <v>254</v>
      </c>
      <c r="B1254">
        <v>263</v>
      </c>
      <c r="C1254" s="187">
        <v>22.799999237060547</v>
      </c>
      <c r="D1254">
        <v>0</v>
      </c>
      <c r="E1254" s="184"/>
      <c r="F1254" s="184"/>
      <c r="G1254" s="185"/>
      <c r="H1254" s="184"/>
      <c r="I1254" s="185"/>
      <c r="J1254" s="184"/>
      <c r="K1254" s="184"/>
    </row>
    <row r="1255" spans="1:11" ht="12.75">
      <c r="A1255">
        <v>254</v>
      </c>
      <c r="B1255">
        <v>264</v>
      </c>
      <c r="C1255" s="187">
        <v>20.799999237060547</v>
      </c>
      <c r="D1255">
        <v>0</v>
      </c>
      <c r="E1255" s="184"/>
      <c r="F1255" s="184"/>
      <c r="G1255" s="185"/>
      <c r="H1255" s="184"/>
      <c r="I1255" s="185"/>
      <c r="J1255" s="184"/>
      <c r="K1255" s="184"/>
    </row>
    <row r="1256" spans="1:11" ht="12.75">
      <c r="A1256">
        <v>254</v>
      </c>
      <c r="B1256">
        <v>270</v>
      </c>
      <c r="C1256" s="187">
        <v>14.5</v>
      </c>
      <c r="D1256">
        <v>0</v>
      </c>
      <c r="E1256" s="184"/>
      <c r="F1256" s="184"/>
      <c r="G1256" s="185"/>
      <c r="H1256" s="184"/>
      <c r="I1256" s="185"/>
      <c r="J1256" s="184"/>
      <c r="K1256" s="184"/>
    </row>
    <row r="1257" spans="1:11" ht="12.75">
      <c r="A1257">
        <v>254</v>
      </c>
      <c r="B1257">
        <v>271</v>
      </c>
      <c r="C1257" s="187">
        <v>13.100000381469727</v>
      </c>
      <c r="D1257">
        <v>0</v>
      </c>
      <c r="E1257" s="184"/>
      <c r="F1257" s="184"/>
      <c r="G1257" s="185"/>
      <c r="H1257" s="184"/>
      <c r="I1257" s="185"/>
      <c r="J1257" s="184"/>
      <c r="K1257" s="184"/>
    </row>
    <row r="1258" spans="1:11" ht="12.75">
      <c r="A1258">
        <v>254</v>
      </c>
      <c r="B1258">
        <v>272</v>
      </c>
      <c r="C1258" s="187">
        <v>14.199999809265137</v>
      </c>
      <c r="D1258">
        <v>0</v>
      </c>
      <c r="E1258" s="184"/>
      <c r="F1258" s="184"/>
      <c r="G1258" s="185"/>
      <c r="H1258" s="184"/>
      <c r="I1258" s="185"/>
      <c r="J1258" s="184"/>
      <c r="K1258" s="184"/>
    </row>
    <row r="1259" spans="1:11" ht="12.75">
      <c r="A1259">
        <v>254</v>
      </c>
      <c r="B1259">
        <v>275</v>
      </c>
      <c r="C1259" s="187">
        <v>35.20000076293945</v>
      </c>
      <c r="D1259">
        <v>0</v>
      </c>
      <c r="E1259" s="184"/>
      <c r="F1259" s="184"/>
      <c r="G1259" s="185"/>
      <c r="H1259" s="184"/>
      <c r="I1259" s="185"/>
      <c r="J1259" s="184"/>
      <c r="K1259" s="184"/>
    </row>
    <row r="1260" spans="1:11" ht="12.75">
      <c r="A1260">
        <v>254</v>
      </c>
      <c r="B1260">
        <v>280</v>
      </c>
      <c r="C1260" s="187">
        <v>39.900001525878906</v>
      </c>
      <c r="D1260">
        <v>0</v>
      </c>
      <c r="E1260" s="184"/>
      <c r="F1260" s="184"/>
      <c r="G1260" s="185"/>
      <c r="H1260" s="184"/>
      <c r="I1260" s="185"/>
      <c r="J1260" s="184"/>
      <c r="K1260" s="184"/>
    </row>
    <row r="1261" spans="1:11" ht="12.75">
      <c r="A1261">
        <v>254</v>
      </c>
      <c r="B1261">
        <v>281</v>
      </c>
      <c r="C1261" s="187">
        <v>43</v>
      </c>
      <c r="D1261">
        <v>0</v>
      </c>
      <c r="E1261" s="184"/>
      <c r="F1261" s="184"/>
      <c r="G1261" s="185"/>
      <c r="H1261" s="184"/>
      <c r="I1261" s="185"/>
      <c r="J1261" s="184"/>
      <c r="K1261" s="184"/>
    </row>
    <row r="1262" spans="1:11" ht="12.75">
      <c r="A1262">
        <v>254</v>
      </c>
      <c r="B1262">
        <v>309</v>
      </c>
      <c r="C1262" s="187">
        <v>62</v>
      </c>
      <c r="D1262">
        <v>0</v>
      </c>
      <c r="E1262" s="184"/>
      <c r="F1262" s="184"/>
      <c r="G1262" s="185"/>
      <c r="H1262" s="184"/>
      <c r="I1262" s="185"/>
      <c r="J1262" s="184"/>
      <c r="K1262" s="184"/>
    </row>
    <row r="1263" spans="1:11" ht="12.75">
      <c r="A1263">
        <v>254</v>
      </c>
      <c r="B1263">
        <v>310</v>
      </c>
      <c r="C1263" s="187">
        <v>66.5999984741211</v>
      </c>
      <c r="D1263">
        <v>0</v>
      </c>
      <c r="E1263" s="184"/>
      <c r="F1263" s="184"/>
      <c r="G1263" s="185"/>
      <c r="H1263" s="184"/>
      <c r="I1263" s="185"/>
      <c r="J1263" s="184"/>
      <c r="K1263" s="184"/>
    </row>
    <row r="1264" spans="1:11" ht="12.75">
      <c r="A1264">
        <v>254</v>
      </c>
      <c r="B1264">
        <v>322</v>
      </c>
      <c r="C1264" s="187">
        <v>95.30000305175781</v>
      </c>
      <c r="D1264">
        <v>0</v>
      </c>
      <c r="E1264" s="184"/>
      <c r="F1264" s="184"/>
      <c r="G1264" s="185"/>
      <c r="H1264" s="184"/>
      <c r="I1264" s="185"/>
      <c r="J1264" s="184"/>
      <c r="K1264" s="184"/>
    </row>
    <row r="1265" spans="1:11" ht="12.75">
      <c r="A1265">
        <v>254</v>
      </c>
      <c r="B1265">
        <v>997</v>
      </c>
      <c r="C1265" s="187">
        <v>43</v>
      </c>
      <c r="D1265">
        <v>0</v>
      </c>
      <c r="E1265" s="184"/>
      <c r="F1265" s="184"/>
      <c r="G1265" s="185"/>
      <c r="H1265" s="184"/>
      <c r="I1265" s="185"/>
      <c r="J1265" s="184"/>
      <c r="K1265" s="184"/>
    </row>
    <row r="1266" spans="1:11" ht="12.75">
      <c r="A1266">
        <v>255</v>
      </c>
      <c r="B1266">
        <v>194</v>
      </c>
      <c r="C1266" s="187">
        <v>61</v>
      </c>
      <c r="D1266">
        <v>0</v>
      </c>
      <c r="E1266" s="184"/>
      <c r="F1266" s="184"/>
      <c r="G1266" s="185"/>
      <c r="H1266" s="184"/>
      <c r="I1266" s="185"/>
      <c r="J1266" s="184"/>
      <c r="K1266" s="184"/>
    </row>
    <row r="1267" spans="1:11" ht="12.75">
      <c r="A1267">
        <v>255</v>
      </c>
      <c r="B1267">
        <v>242</v>
      </c>
      <c r="C1267" s="187">
        <v>47.29999923706055</v>
      </c>
      <c r="D1267">
        <v>0</v>
      </c>
      <c r="E1267" s="184"/>
      <c r="F1267" s="184"/>
      <c r="G1267" s="185"/>
      <c r="H1267" s="184"/>
      <c r="I1267" s="185"/>
      <c r="J1267" s="184"/>
      <c r="K1267" s="184"/>
    </row>
    <row r="1268" spans="1:11" ht="12.75">
      <c r="A1268">
        <v>255</v>
      </c>
      <c r="B1268">
        <v>245</v>
      </c>
      <c r="C1268" s="187">
        <v>32.20000076293945</v>
      </c>
      <c r="D1268">
        <v>0</v>
      </c>
      <c r="E1268" s="184"/>
      <c r="F1268" s="184"/>
      <c r="G1268" s="185"/>
      <c r="H1268" s="184"/>
      <c r="I1268" s="185"/>
      <c r="J1268" s="184"/>
      <c r="K1268" s="184"/>
    </row>
    <row r="1269" spans="1:11" ht="12.75">
      <c r="A1269">
        <v>255</v>
      </c>
      <c r="B1269">
        <v>253</v>
      </c>
      <c r="C1269" s="187">
        <v>18.799999237060547</v>
      </c>
      <c r="D1269">
        <v>0</v>
      </c>
      <c r="E1269" s="184"/>
      <c r="F1269" s="184"/>
      <c r="G1269" s="185"/>
      <c r="H1269" s="184"/>
      <c r="I1269" s="185"/>
      <c r="J1269" s="184"/>
      <c r="K1269" s="184"/>
    </row>
    <row r="1270" spans="1:11" ht="12.75">
      <c r="A1270">
        <v>255</v>
      </c>
      <c r="B1270">
        <v>254</v>
      </c>
      <c r="C1270" s="187">
        <v>8</v>
      </c>
      <c r="D1270">
        <v>0</v>
      </c>
      <c r="E1270" s="184"/>
      <c r="F1270" s="184"/>
      <c r="G1270" s="185"/>
      <c r="H1270" s="184"/>
      <c r="I1270" s="185"/>
      <c r="J1270" s="184"/>
      <c r="K1270" s="184"/>
    </row>
    <row r="1271" spans="1:11" ht="12.75">
      <c r="A1271">
        <v>255</v>
      </c>
      <c r="B1271">
        <v>263</v>
      </c>
      <c r="C1271" s="187">
        <v>16.399999618530273</v>
      </c>
      <c r="D1271">
        <v>0</v>
      </c>
      <c r="E1271" s="184"/>
      <c r="F1271" s="184"/>
      <c r="G1271" s="185"/>
      <c r="H1271" s="184"/>
      <c r="I1271" s="185"/>
      <c r="J1271" s="184"/>
      <c r="K1271" s="184"/>
    </row>
    <row r="1272" spans="1:11" ht="12.75">
      <c r="A1272">
        <v>255</v>
      </c>
      <c r="B1272">
        <v>264</v>
      </c>
      <c r="C1272" s="187">
        <v>19</v>
      </c>
      <c r="D1272">
        <v>0</v>
      </c>
      <c r="E1272" s="184"/>
      <c r="F1272" s="184"/>
      <c r="G1272" s="185"/>
      <c r="H1272" s="184"/>
      <c r="I1272" s="185"/>
      <c r="J1272" s="184"/>
      <c r="K1272" s="184"/>
    </row>
    <row r="1273" spans="1:11" ht="12.75">
      <c r="A1273">
        <v>255</v>
      </c>
      <c r="B1273">
        <v>270</v>
      </c>
      <c r="C1273" s="187">
        <v>20.200000762939453</v>
      </c>
      <c r="D1273">
        <v>0</v>
      </c>
      <c r="E1273" s="184"/>
      <c r="F1273" s="184"/>
      <c r="G1273" s="185"/>
      <c r="H1273" s="184"/>
      <c r="I1273" s="185"/>
      <c r="J1273" s="184"/>
      <c r="K1273" s="184"/>
    </row>
    <row r="1274" spans="1:11" ht="12.75">
      <c r="A1274">
        <v>255</v>
      </c>
      <c r="B1274">
        <v>271</v>
      </c>
      <c r="C1274" s="187">
        <v>20</v>
      </c>
      <c r="D1274">
        <v>0</v>
      </c>
      <c r="E1274" s="184"/>
      <c r="F1274" s="184"/>
      <c r="G1274" s="185"/>
      <c r="H1274" s="184"/>
      <c r="I1274" s="185"/>
      <c r="J1274" s="184"/>
      <c r="K1274" s="184"/>
    </row>
    <row r="1275" spans="1:11" ht="12.75">
      <c r="A1275">
        <v>255</v>
      </c>
      <c r="B1275">
        <v>272</v>
      </c>
      <c r="C1275" s="187">
        <v>20.799999237060547</v>
      </c>
      <c r="D1275">
        <v>0</v>
      </c>
      <c r="E1275" s="184"/>
      <c r="F1275" s="184"/>
      <c r="G1275" s="185"/>
      <c r="H1275" s="184"/>
      <c r="I1275" s="185"/>
      <c r="J1275" s="184"/>
      <c r="K1275" s="184"/>
    </row>
    <row r="1276" spans="1:11" ht="12.75">
      <c r="A1276">
        <v>255</v>
      </c>
      <c r="B1276">
        <v>274</v>
      </c>
      <c r="C1276" s="187">
        <v>37</v>
      </c>
      <c r="D1276">
        <v>0</v>
      </c>
      <c r="E1276" s="184"/>
      <c r="F1276" s="184"/>
      <c r="G1276" s="185"/>
      <c r="H1276" s="184"/>
      <c r="I1276" s="185"/>
      <c r="J1276" s="184"/>
      <c r="K1276" s="184"/>
    </row>
    <row r="1277" spans="1:11" ht="12.75">
      <c r="A1277">
        <v>255</v>
      </c>
      <c r="B1277">
        <v>275</v>
      </c>
      <c r="C1277" s="187">
        <v>41.5</v>
      </c>
      <c r="D1277">
        <v>0</v>
      </c>
      <c r="E1277" s="184"/>
      <c r="F1277" s="184"/>
      <c r="G1277" s="185"/>
      <c r="H1277" s="184"/>
      <c r="I1277" s="185"/>
      <c r="J1277" s="184"/>
      <c r="K1277" s="184"/>
    </row>
    <row r="1278" spans="1:11" ht="12.75">
      <c r="A1278">
        <v>255</v>
      </c>
      <c r="B1278">
        <v>280</v>
      </c>
      <c r="C1278" s="187">
        <v>46.599998474121094</v>
      </c>
      <c r="D1278">
        <v>0</v>
      </c>
      <c r="E1278" s="184"/>
      <c r="F1278" s="184"/>
      <c r="G1278" s="185"/>
      <c r="H1278" s="184"/>
      <c r="I1278" s="185"/>
      <c r="J1278" s="184"/>
      <c r="K1278" s="184"/>
    </row>
    <row r="1279" spans="1:11" ht="12.75">
      <c r="A1279">
        <v>255</v>
      </c>
      <c r="B1279">
        <v>281</v>
      </c>
      <c r="C1279" s="187">
        <v>49.5</v>
      </c>
      <c r="D1279">
        <v>0</v>
      </c>
      <c r="E1279" s="184"/>
      <c r="F1279" s="184"/>
      <c r="G1279" s="185"/>
      <c r="H1279" s="184"/>
      <c r="I1279" s="185"/>
      <c r="J1279" s="184"/>
      <c r="K1279" s="184"/>
    </row>
    <row r="1280" spans="1:11" ht="12.75">
      <c r="A1280">
        <v>255</v>
      </c>
      <c r="B1280">
        <v>291</v>
      </c>
      <c r="C1280" s="187">
        <v>62.5</v>
      </c>
      <c r="D1280">
        <v>0</v>
      </c>
      <c r="E1280" s="184"/>
      <c r="F1280" s="184"/>
      <c r="G1280" s="185"/>
      <c r="H1280" s="184"/>
      <c r="I1280" s="185"/>
      <c r="J1280" s="184"/>
      <c r="K1280" s="184"/>
    </row>
    <row r="1281" spans="1:11" ht="12.75">
      <c r="A1281">
        <v>255</v>
      </c>
      <c r="B1281">
        <v>294</v>
      </c>
      <c r="C1281" s="187">
        <v>66.69999694824219</v>
      </c>
      <c r="D1281">
        <v>0</v>
      </c>
      <c r="E1281" s="184"/>
      <c r="F1281" s="184"/>
      <c r="G1281" s="185"/>
      <c r="H1281" s="184"/>
      <c r="I1281" s="185"/>
      <c r="J1281" s="184"/>
      <c r="K1281" s="184"/>
    </row>
    <row r="1282" spans="1:11" ht="12.75">
      <c r="A1282">
        <v>255</v>
      </c>
      <c r="B1282">
        <v>295</v>
      </c>
      <c r="C1282" s="187">
        <v>64.80000305175781</v>
      </c>
      <c r="D1282">
        <v>0</v>
      </c>
      <c r="E1282" s="184"/>
      <c r="F1282" s="184"/>
      <c r="G1282" s="185"/>
      <c r="H1282" s="184"/>
      <c r="I1282" s="185"/>
      <c r="J1282" s="184"/>
      <c r="K1282" s="184"/>
    </row>
    <row r="1283" spans="1:11" ht="12.75">
      <c r="A1283">
        <v>255</v>
      </c>
      <c r="B1283">
        <v>309</v>
      </c>
      <c r="C1283" s="187">
        <v>65.5999984741211</v>
      </c>
      <c r="D1283">
        <v>0</v>
      </c>
      <c r="E1283" s="184"/>
      <c r="F1283" s="184"/>
      <c r="G1283" s="185"/>
      <c r="H1283" s="184"/>
      <c r="I1283" s="185"/>
      <c r="J1283" s="184"/>
      <c r="K1283" s="184"/>
    </row>
    <row r="1284" spans="1:11" ht="12.75">
      <c r="A1284">
        <v>255</v>
      </c>
      <c r="B1284">
        <v>310</v>
      </c>
      <c r="C1284" s="187">
        <v>70</v>
      </c>
      <c r="D1284">
        <v>0</v>
      </c>
      <c r="E1284" s="184"/>
      <c r="F1284" s="184"/>
      <c r="G1284" s="185"/>
      <c r="H1284" s="184"/>
      <c r="I1284" s="185"/>
      <c r="J1284" s="184"/>
      <c r="K1284" s="184"/>
    </row>
    <row r="1285" spans="1:11" ht="12.75">
      <c r="A1285">
        <v>255</v>
      </c>
      <c r="B1285">
        <v>322</v>
      </c>
      <c r="C1285" s="187">
        <v>97.5</v>
      </c>
      <c r="D1285">
        <v>0</v>
      </c>
      <c r="E1285" s="184"/>
      <c r="F1285" s="184"/>
      <c r="G1285" s="185"/>
      <c r="H1285" s="184"/>
      <c r="I1285" s="185"/>
      <c r="J1285" s="184"/>
      <c r="K1285" s="184"/>
    </row>
    <row r="1286" spans="1:11" ht="12.75">
      <c r="A1286">
        <v>255</v>
      </c>
      <c r="B1286">
        <v>508</v>
      </c>
      <c r="C1286" s="187">
        <v>65.5999984741211</v>
      </c>
      <c r="D1286">
        <v>0</v>
      </c>
      <c r="E1286" s="184"/>
      <c r="F1286" s="184"/>
      <c r="G1286" s="185"/>
      <c r="H1286" s="184"/>
      <c r="I1286" s="185"/>
      <c r="J1286" s="184"/>
      <c r="K1286" s="184"/>
    </row>
    <row r="1287" spans="1:11" ht="12.75">
      <c r="A1287">
        <v>255</v>
      </c>
      <c r="B1287">
        <v>997</v>
      </c>
      <c r="C1287" s="187">
        <v>37.5</v>
      </c>
      <c r="D1287">
        <v>0</v>
      </c>
      <c r="E1287" s="184"/>
      <c r="F1287" s="184"/>
      <c r="G1287" s="185"/>
      <c r="H1287" s="184"/>
      <c r="I1287" s="185"/>
      <c r="J1287" s="184"/>
      <c r="K1287" s="184"/>
    </row>
    <row r="1288" spans="1:11" ht="12.75">
      <c r="A1288">
        <v>263</v>
      </c>
      <c r="B1288">
        <v>188</v>
      </c>
      <c r="C1288" s="187">
        <v>72.5</v>
      </c>
      <c r="D1288">
        <v>0</v>
      </c>
      <c r="E1288" s="184"/>
      <c r="F1288" s="184"/>
      <c r="G1288" s="185"/>
      <c r="H1288" s="184"/>
      <c r="I1288" s="185"/>
      <c r="J1288" s="184"/>
      <c r="K1288" s="184"/>
    </row>
    <row r="1289" spans="1:11" ht="12.75">
      <c r="A1289">
        <v>263</v>
      </c>
      <c r="B1289">
        <v>194</v>
      </c>
      <c r="C1289" s="187">
        <v>71.80000305175781</v>
      </c>
      <c r="D1289">
        <v>0</v>
      </c>
      <c r="E1289" s="184"/>
      <c r="F1289" s="184"/>
      <c r="G1289" s="185"/>
      <c r="H1289" s="184"/>
      <c r="I1289" s="185"/>
      <c r="J1289" s="184"/>
      <c r="K1289" s="184"/>
    </row>
    <row r="1290" spans="1:11" ht="12.75">
      <c r="A1290">
        <v>263</v>
      </c>
      <c r="B1290">
        <v>242</v>
      </c>
      <c r="C1290" s="187">
        <v>62</v>
      </c>
      <c r="D1290">
        <v>0</v>
      </c>
      <c r="E1290" s="184"/>
      <c r="F1290" s="184"/>
      <c r="G1290" s="185"/>
      <c r="H1290" s="184"/>
      <c r="I1290" s="185"/>
      <c r="J1290" s="184"/>
      <c r="K1290" s="184"/>
    </row>
    <row r="1291" spans="1:11" ht="12.75">
      <c r="A1291">
        <v>263</v>
      </c>
      <c r="B1291">
        <v>245</v>
      </c>
      <c r="C1291" s="187">
        <v>47.5</v>
      </c>
      <c r="D1291">
        <v>0</v>
      </c>
      <c r="E1291" s="184"/>
      <c r="F1291" s="184"/>
      <c r="G1291" s="185"/>
      <c r="H1291" s="184"/>
      <c r="I1291" s="185"/>
      <c r="J1291" s="184"/>
      <c r="K1291" s="184"/>
    </row>
    <row r="1292" spans="1:11" ht="12.75">
      <c r="A1292">
        <v>263</v>
      </c>
      <c r="B1292">
        <v>253</v>
      </c>
      <c r="C1292" s="187">
        <v>34.79999923706055</v>
      </c>
      <c r="D1292">
        <v>0</v>
      </c>
      <c r="E1292" s="184"/>
      <c r="F1292" s="184"/>
      <c r="G1292" s="185"/>
      <c r="H1292" s="184"/>
      <c r="I1292" s="185"/>
      <c r="J1292" s="184"/>
      <c r="K1292" s="184"/>
    </row>
    <row r="1293" spans="1:11" ht="12.75">
      <c r="A1293">
        <v>263</v>
      </c>
      <c r="B1293">
        <v>254</v>
      </c>
      <c r="C1293" s="187">
        <v>22.799999237060547</v>
      </c>
      <c r="D1293">
        <v>0</v>
      </c>
      <c r="E1293" s="184"/>
      <c r="F1293" s="184"/>
      <c r="G1293" s="185"/>
      <c r="H1293" s="184"/>
      <c r="I1293" s="185"/>
      <c r="J1293" s="184"/>
      <c r="K1293" s="184"/>
    </row>
    <row r="1294" spans="1:11" ht="12.75">
      <c r="A1294">
        <v>263</v>
      </c>
      <c r="B1294">
        <v>255</v>
      </c>
      <c r="C1294" s="187">
        <v>16.399999618530273</v>
      </c>
      <c r="D1294">
        <v>0</v>
      </c>
      <c r="E1294" s="184"/>
      <c r="F1294" s="184"/>
      <c r="G1294" s="185"/>
      <c r="H1294" s="184"/>
      <c r="I1294" s="185"/>
      <c r="J1294" s="184"/>
      <c r="K1294" s="184"/>
    </row>
    <row r="1295" spans="1:11" ht="12.75">
      <c r="A1295">
        <v>263</v>
      </c>
      <c r="B1295">
        <v>264</v>
      </c>
      <c r="C1295" s="187">
        <v>15.600000381469727</v>
      </c>
      <c r="D1295">
        <v>0</v>
      </c>
      <c r="E1295" s="184"/>
      <c r="F1295" s="184"/>
      <c r="G1295" s="185"/>
      <c r="H1295" s="184"/>
      <c r="I1295" s="185"/>
      <c r="J1295" s="184"/>
      <c r="K1295" s="184"/>
    </row>
    <row r="1296" spans="1:11" ht="12.75">
      <c r="A1296">
        <v>263</v>
      </c>
      <c r="B1296">
        <v>267</v>
      </c>
      <c r="C1296" s="187">
        <v>17.399999618530273</v>
      </c>
      <c r="D1296">
        <v>0</v>
      </c>
      <c r="E1296" s="184"/>
      <c r="F1296" s="184"/>
      <c r="G1296" s="185"/>
      <c r="H1296" s="184"/>
      <c r="I1296" s="185"/>
      <c r="J1296" s="184"/>
      <c r="K1296" s="184"/>
    </row>
    <row r="1297" spans="1:11" ht="12.75">
      <c r="A1297">
        <v>263</v>
      </c>
      <c r="B1297">
        <v>270</v>
      </c>
      <c r="C1297" s="187">
        <v>28.399999618530273</v>
      </c>
      <c r="D1297">
        <v>0</v>
      </c>
      <c r="E1297" s="184"/>
      <c r="F1297" s="184"/>
      <c r="G1297" s="185"/>
      <c r="H1297" s="184"/>
      <c r="I1297" s="185"/>
      <c r="J1297" s="184"/>
      <c r="K1297" s="184"/>
    </row>
    <row r="1298" spans="1:11" ht="12.75">
      <c r="A1298">
        <v>263</v>
      </c>
      <c r="B1298">
        <v>271</v>
      </c>
      <c r="C1298" s="187">
        <v>30.600000381469727</v>
      </c>
      <c r="D1298">
        <v>0</v>
      </c>
      <c r="E1298" s="184"/>
      <c r="F1298" s="184"/>
      <c r="G1298" s="185"/>
      <c r="H1298" s="184"/>
      <c r="I1298" s="185"/>
      <c r="J1298" s="184"/>
      <c r="K1298" s="184"/>
    </row>
    <row r="1299" spans="1:11" ht="12.75">
      <c r="A1299">
        <v>263</v>
      </c>
      <c r="B1299">
        <v>272</v>
      </c>
      <c r="C1299" s="187">
        <v>30.700000762939453</v>
      </c>
      <c r="D1299">
        <v>0</v>
      </c>
      <c r="E1299" s="184"/>
      <c r="F1299" s="184"/>
      <c r="G1299" s="185"/>
      <c r="H1299" s="184"/>
      <c r="I1299" s="185"/>
      <c r="J1299" s="184"/>
      <c r="K1299" s="184"/>
    </row>
    <row r="1300" spans="1:11" ht="12.75">
      <c r="A1300">
        <v>263</v>
      </c>
      <c r="B1300">
        <v>273</v>
      </c>
      <c r="C1300" s="187">
        <v>37.400001525878906</v>
      </c>
      <c r="D1300">
        <v>0</v>
      </c>
      <c r="E1300" s="184"/>
      <c r="F1300" s="184"/>
      <c r="G1300" s="185"/>
      <c r="H1300" s="184"/>
      <c r="I1300" s="185"/>
      <c r="J1300" s="184"/>
      <c r="K1300" s="184"/>
    </row>
    <row r="1301" spans="1:11" ht="12.75">
      <c r="A1301">
        <v>263</v>
      </c>
      <c r="B1301">
        <v>274</v>
      </c>
      <c r="C1301" s="187">
        <v>46.5</v>
      </c>
      <c r="D1301">
        <v>0</v>
      </c>
      <c r="E1301" s="184"/>
      <c r="F1301" s="184"/>
      <c r="G1301" s="185"/>
      <c r="H1301" s="184"/>
      <c r="I1301" s="185"/>
      <c r="J1301" s="184"/>
      <c r="K1301" s="184"/>
    </row>
    <row r="1302" spans="1:11" ht="12.75">
      <c r="A1302">
        <v>263</v>
      </c>
      <c r="B1302">
        <v>275</v>
      </c>
      <c r="C1302" s="187">
        <v>49.29999923706055</v>
      </c>
      <c r="D1302">
        <v>0</v>
      </c>
      <c r="E1302" s="184"/>
      <c r="F1302" s="184"/>
      <c r="G1302" s="185"/>
      <c r="H1302" s="184"/>
      <c r="I1302" s="185"/>
      <c r="J1302" s="184"/>
      <c r="K1302" s="184"/>
    </row>
    <row r="1303" spans="1:11" ht="12.75">
      <c r="A1303">
        <v>263</v>
      </c>
      <c r="B1303">
        <v>280</v>
      </c>
      <c r="C1303" s="187">
        <v>53.5</v>
      </c>
      <c r="D1303">
        <v>0</v>
      </c>
      <c r="E1303" s="184"/>
      <c r="F1303" s="184"/>
      <c r="G1303" s="185"/>
      <c r="H1303" s="184"/>
      <c r="I1303" s="185"/>
      <c r="J1303" s="184"/>
      <c r="K1303" s="184"/>
    </row>
    <row r="1304" spans="1:11" ht="12.75">
      <c r="A1304">
        <v>263</v>
      </c>
      <c r="B1304">
        <v>997</v>
      </c>
      <c r="C1304" s="187">
        <v>42.29999923706055</v>
      </c>
      <c r="D1304">
        <v>0</v>
      </c>
      <c r="E1304" s="184"/>
      <c r="F1304" s="184"/>
      <c r="G1304" s="185"/>
      <c r="H1304" s="184"/>
      <c r="I1304" s="185"/>
      <c r="J1304" s="184"/>
      <c r="K1304" s="184"/>
    </row>
    <row r="1305" spans="1:11" ht="12.75">
      <c r="A1305">
        <v>264</v>
      </c>
      <c r="B1305">
        <v>254</v>
      </c>
      <c r="C1305" s="187">
        <v>20.799999237060547</v>
      </c>
      <c r="D1305">
        <v>0</v>
      </c>
      <c r="E1305" s="184"/>
      <c r="F1305" s="184"/>
      <c r="G1305" s="185"/>
      <c r="H1305" s="184"/>
      <c r="I1305" s="185"/>
      <c r="J1305" s="184"/>
      <c r="K1305" s="184"/>
    </row>
    <row r="1306" spans="1:11" ht="12.75">
      <c r="A1306">
        <v>264</v>
      </c>
      <c r="B1306">
        <v>255</v>
      </c>
      <c r="C1306" s="187">
        <v>19</v>
      </c>
      <c r="D1306">
        <v>0</v>
      </c>
      <c r="E1306" s="184"/>
      <c r="F1306" s="184"/>
      <c r="G1306" s="185"/>
      <c r="H1306" s="184"/>
      <c r="I1306" s="185"/>
      <c r="J1306" s="184"/>
      <c r="K1306" s="184"/>
    </row>
    <row r="1307" spans="1:11" ht="12.75">
      <c r="A1307">
        <v>264</v>
      </c>
      <c r="B1307">
        <v>263</v>
      </c>
      <c r="C1307" s="187">
        <v>15.600000381469727</v>
      </c>
      <c r="D1307">
        <v>0</v>
      </c>
      <c r="E1307" s="184"/>
      <c r="F1307" s="184"/>
      <c r="G1307" s="185"/>
      <c r="H1307" s="184"/>
      <c r="I1307" s="185"/>
      <c r="J1307" s="184"/>
      <c r="K1307" s="184"/>
    </row>
    <row r="1308" spans="1:11" ht="12.75">
      <c r="A1308">
        <v>264</v>
      </c>
      <c r="B1308">
        <v>265</v>
      </c>
      <c r="C1308" s="187">
        <v>13.300000190734863</v>
      </c>
      <c r="D1308">
        <v>0</v>
      </c>
      <c r="E1308" s="184"/>
      <c r="F1308" s="184"/>
      <c r="G1308" s="185"/>
      <c r="H1308" s="184"/>
      <c r="I1308" s="185"/>
      <c r="J1308" s="184"/>
      <c r="K1308" s="184"/>
    </row>
    <row r="1309" spans="1:11" ht="12.75">
      <c r="A1309">
        <v>264</v>
      </c>
      <c r="B1309">
        <v>266</v>
      </c>
      <c r="C1309" s="187">
        <v>15.300000190734863</v>
      </c>
      <c r="D1309">
        <v>0</v>
      </c>
      <c r="E1309" s="184"/>
      <c r="F1309" s="184"/>
      <c r="G1309" s="185"/>
      <c r="H1309" s="184"/>
      <c r="I1309" s="185"/>
      <c r="J1309" s="184"/>
      <c r="K1309" s="184"/>
    </row>
    <row r="1310" spans="1:11" ht="12.75">
      <c r="A1310">
        <v>264</v>
      </c>
      <c r="B1310">
        <v>270</v>
      </c>
      <c r="C1310" s="187">
        <v>18</v>
      </c>
      <c r="D1310">
        <v>0</v>
      </c>
      <c r="E1310" s="184"/>
      <c r="F1310" s="184"/>
      <c r="G1310" s="185"/>
      <c r="H1310" s="184"/>
      <c r="I1310" s="185"/>
      <c r="J1310" s="184"/>
      <c r="K1310" s="184"/>
    </row>
    <row r="1311" spans="1:11" ht="12.75">
      <c r="A1311">
        <v>264</v>
      </c>
      <c r="B1311">
        <v>271</v>
      </c>
      <c r="C1311" s="187">
        <v>21.5</v>
      </c>
      <c r="D1311">
        <v>0</v>
      </c>
      <c r="E1311" s="184"/>
      <c r="F1311" s="184"/>
      <c r="G1311" s="185"/>
      <c r="H1311" s="184"/>
      <c r="I1311" s="185"/>
      <c r="J1311" s="184"/>
      <c r="K1311" s="184"/>
    </row>
    <row r="1312" spans="1:11" ht="12.75">
      <c r="A1312">
        <v>264</v>
      </c>
      <c r="B1312">
        <v>272</v>
      </c>
      <c r="C1312" s="187">
        <v>21</v>
      </c>
      <c r="D1312">
        <v>0</v>
      </c>
      <c r="E1312" s="184"/>
      <c r="F1312" s="184"/>
      <c r="G1312" s="185"/>
      <c r="H1312" s="184"/>
      <c r="I1312" s="185"/>
      <c r="J1312" s="184"/>
      <c r="K1312" s="184"/>
    </row>
    <row r="1313" spans="1:11" ht="12.75">
      <c r="A1313">
        <v>264</v>
      </c>
      <c r="B1313">
        <v>273</v>
      </c>
      <c r="C1313" s="187">
        <v>27.700000762939453</v>
      </c>
      <c r="D1313">
        <v>0</v>
      </c>
      <c r="E1313" s="184"/>
      <c r="F1313" s="184"/>
      <c r="G1313" s="185"/>
      <c r="H1313" s="184"/>
      <c r="I1313" s="185"/>
      <c r="J1313" s="184"/>
      <c r="K1313" s="184"/>
    </row>
    <row r="1314" spans="1:11" ht="12.75">
      <c r="A1314">
        <v>264</v>
      </c>
      <c r="B1314">
        <v>274</v>
      </c>
      <c r="C1314" s="187">
        <v>35.29999923706055</v>
      </c>
      <c r="D1314">
        <v>0</v>
      </c>
      <c r="E1314" s="184"/>
      <c r="F1314" s="184"/>
      <c r="G1314" s="185"/>
      <c r="H1314" s="184"/>
      <c r="I1314" s="185"/>
      <c r="J1314" s="184"/>
      <c r="K1314" s="184"/>
    </row>
    <row r="1315" spans="1:11" ht="12.75">
      <c r="A1315">
        <v>264</v>
      </c>
      <c r="B1315">
        <v>275</v>
      </c>
      <c r="C1315" s="187">
        <v>36.5</v>
      </c>
      <c r="D1315">
        <v>0</v>
      </c>
      <c r="E1315" s="184"/>
      <c r="F1315" s="184"/>
      <c r="G1315" s="185"/>
      <c r="H1315" s="184"/>
      <c r="I1315" s="185"/>
      <c r="J1315" s="184"/>
      <c r="K1315" s="184"/>
    </row>
    <row r="1316" spans="1:11" ht="12.75">
      <c r="A1316">
        <v>264</v>
      </c>
      <c r="B1316">
        <v>276</v>
      </c>
      <c r="C1316" s="187">
        <v>41.099998474121094</v>
      </c>
      <c r="D1316">
        <v>0</v>
      </c>
      <c r="E1316" s="184"/>
      <c r="F1316" s="184"/>
      <c r="G1316" s="185"/>
      <c r="H1316" s="184"/>
      <c r="I1316" s="185"/>
      <c r="J1316" s="184"/>
      <c r="K1316" s="184"/>
    </row>
    <row r="1317" spans="1:11" ht="12.75">
      <c r="A1317">
        <v>264</v>
      </c>
      <c r="B1317">
        <v>277</v>
      </c>
      <c r="C1317" s="187">
        <v>43</v>
      </c>
      <c r="D1317">
        <v>0</v>
      </c>
      <c r="E1317" s="184"/>
      <c r="F1317" s="184"/>
      <c r="G1317" s="185"/>
      <c r="H1317" s="184"/>
      <c r="I1317" s="185"/>
      <c r="J1317" s="184"/>
      <c r="K1317" s="184"/>
    </row>
    <row r="1318" spans="1:11" ht="12.75">
      <c r="A1318">
        <v>264</v>
      </c>
      <c r="B1318">
        <v>280</v>
      </c>
      <c r="C1318" s="187">
        <v>40.5</v>
      </c>
      <c r="D1318">
        <v>0</v>
      </c>
      <c r="E1318" s="184"/>
      <c r="F1318" s="184"/>
      <c r="G1318" s="185"/>
      <c r="H1318" s="184"/>
      <c r="I1318" s="185"/>
      <c r="J1318" s="184"/>
      <c r="K1318" s="184"/>
    </row>
    <row r="1319" spans="1:11" ht="12.75">
      <c r="A1319">
        <v>264</v>
      </c>
      <c r="B1319">
        <v>281</v>
      </c>
      <c r="C1319" s="187">
        <v>42</v>
      </c>
      <c r="D1319">
        <v>0</v>
      </c>
      <c r="E1319" s="184"/>
      <c r="F1319" s="184"/>
      <c r="G1319" s="185"/>
      <c r="H1319" s="184"/>
      <c r="I1319" s="185"/>
      <c r="J1319" s="184"/>
      <c r="K1319" s="184"/>
    </row>
    <row r="1320" spans="1:11" ht="12.75">
      <c r="A1320">
        <v>264</v>
      </c>
      <c r="B1320">
        <v>282</v>
      </c>
      <c r="C1320" s="187">
        <v>44.099998474121094</v>
      </c>
      <c r="D1320">
        <v>0</v>
      </c>
      <c r="E1320" s="184"/>
      <c r="F1320" s="184"/>
      <c r="G1320" s="185"/>
      <c r="H1320" s="184"/>
      <c r="I1320" s="185"/>
      <c r="J1320" s="184"/>
      <c r="K1320" s="184"/>
    </row>
    <row r="1321" spans="1:11" ht="12.75">
      <c r="A1321">
        <v>264</v>
      </c>
      <c r="B1321">
        <v>287</v>
      </c>
      <c r="C1321" s="187">
        <v>51.5</v>
      </c>
      <c r="D1321">
        <v>0</v>
      </c>
      <c r="E1321" s="184"/>
      <c r="F1321" s="184"/>
      <c r="G1321" s="185"/>
      <c r="H1321" s="184"/>
      <c r="I1321" s="185"/>
      <c r="J1321" s="184"/>
      <c r="K1321" s="184"/>
    </row>
    <row r="1322" spans="1:11" ht="12.75">
      <c r="A1322">
        <v>264</v>
      </c>
      <c r="B1322">
        <v>291</v>
      </c>
      <c r="C1322" s="187">
        <v>50.79999923706055</v>
      </c>
      <c r="D1322">
        <v>0</v>
      </c>
      <c r="E1322" s="184"/>
      <c r="F1322" s="184"/>
      <c r="G1322" s="185"/>
      <c r="H1322" s="184"/>
      <c r="I1322" s="185"/>
      <c r="J1322" s="184"/>
      <c r="K1322" s="184"/>
    </row>
    <row r="1323" spans="1:11" ht="12.75">
      <c r="A1323">
        <v>264</v>
      </c>
      <c r="B1323">
        <v>294</v>
      </c>
      <c r="C1323" s="187">
        <v>55.70000076293945</v>
      </c>
      <c r="D1323">
        <v>0</v>
      </c>
      <c r="E1323" s="184"/>
      <c r="F1323" s="184"/>
      <c r="G1323" s="185"/>
      <c r="H1323" s="184"/>
      <c r="I1323" s="185"/>
      <c r="J1323" s="184"/>
      <c r="K1323" s="184"/>
    </row>
    <row r="1324" spans="1:11" ht="12.75">
      <c r="A1324">
        <v>264</v>
      </c>
      <c r="B1324">
        <v>295</v>
      </c>
      <c r="C1324" s="187">
        <v>53.400001525878906</v>
      </c>
      <c r="D1324">
        <v>0</v>
      </c>
      <c r="E1324" s="184"/>
      <c r="F1324" s="184"/>
      <c r="G1324" s="185"/>
      <c r="H1324" s="184"/>
      <c r="I1324" s="185"/>
      <c r="J1324" s="184"/>
      <c r="K1324" s="184"/>
    </row>
    <row r="1325" spans="1:11" ht="12.75">
      <c r="A1325">
        <v>264</v>
      </c>
      <c r="B1325">
        <v>296</v>
      </c>
      <c r="C1325" s="187">
        <v>51.70000076293945</v>
      </c>
      <c r="D1325">
        <v>0</v>
      </c>
      <c r="E1325" s="184"/>
      <c r="F1325" s="184"/>
      <c r="G1325" s="185"/>
      <c r="H1325" s="184"/>
      <c r="I1325" s="185"/>
      <c r="J1325" s="184"/>
      <c r="K1325" s="184"/>
    </row>
    <row r="1326" spans="1:11" ht="12.75">
      <c r="A1326">
        <v>264</v>
      </c>
      <c r="B1326">
        <v>302</v>
      </c>
      <c r="C1326" s="187">
        <v>52.29999923706055</v>
      </c>
      <c r="D1326">
        <v>0</v>
      </c>
      <c r="E1326" s="184"/>
      <c r="F1326" s="184"/>
      <c r="G1326" s="185"/>
      <c r="H1326" s="184"/>
      <c r="I1326" s="185"/>
      <c r="J1326" s="184"/>
      <c r="K1326" s="184"/>
    </row>
    <row r="1327" spans="1:11" ht="12.75">
      <c r="A1327">
        <v>264</v>
      </c>
      <c r="B1327">
        <v>309</v>
      </c>
      <c r="C1327" s="187">
        <v>50.599998474121094</v>
      </c>
      <c r="D1327">
        <v>0</v>
      </c>
      <c r="E1327" s="184"/>
      <c r="F1327" s="184"/>
      <c r="G1327" s="185"/>
      <c r="H1327" s="184"/>
      <c r="I1327" s="185"/>
      <c r="J1327" s="184"/>
      <c r="K1327" s="184"/>
    </row>
    <row r="1328" spans="1:11" ht="12.75">
      <c r="A1328">
        <v>264</v>
      </c>
      <c r="B1328">
        <v>310</v>
      </c>
      <c r="C1328" s="187">
        <v>54.5</v>
      </c>
      <c r="D1328">
        <v>0</v>
      </c>
      <c r="E1328" s="184"/>
      <c r="F1328" s="184"/>
      <c r="G1328" s="185"/>
      <c r="H1328" s="184"/>
      <c r="I1328" s="185"/>
      <c r="J1328" s="184"/>
      <c r="K1328" s="184"/>
    </row>
    <row r="1329" spans="1:11" ht="12.75">
      <c r="A1329">
        <v>264</v>
      </c>
      <c r="B1329">
        <v>321</v>
      </c>
      <c r="C1329" s="187">
        <v>73.80000305175781</v>
      </c>
      <c r="D1329">
        <v>0</v>
      </c>
      <c r="E1329" s="184"/>
      <c r="F1329" s="184"/>
      <c r="G1329" s="185"/>
      <c r="H1329" s="184"/>
      <c r="I1329" s="185"/>
      <c r="J1329" s="184"/>
      <c r="K1329" s="184"/>
    </row>
    <row r="1330" spans="1:11" ht="12.75">
      <c r="A1330">
        <v>264</v>
      </c>
      <c r="B1330">
        <v>322</v>
      </c>
      <c r="C1330" s="187">
        <v>80.0999984741211</v>
      </c>
      <c r="D1330">
        <v>0</v>
      </c>
      <c r="E1330" s="184"/>
      <c r="F1330" s="184"/>
      <c r="G1330" s="185"/>
      <c r="H1330" s="184"/>
      <c r="I1330" s="185"/>
      <c r="J1330" s="184"/>
      <c r="K1330" s="184"/>
    </row>
    <row r="1331" spans="1:11" ht="12.75">
      <c r="A1331">
        <v>265</v>
      </c>
      <c r="B1331">
        <v>8</v>
      </c>
      <c r="C1331" s="187">
        <v>4</v>
      </c>
      <c r="D1331">
        <v>0</v>
      </c>
      <c r="E1331" s="184"/>
      <c r="F1331" s="184"/>
      <c r="G1331" s="185"/>
      <c r="H1331" s="184"/>
      <c r="I1331" s="185"/>
      <c r="J1331" s="184"/>
      <c r="K1331" s="184"/>
    </row>
    <row r="1332" spans="1:11" ht="12.75">
      <c r="A1332">
        <v>265</v>
      </c>
      <c r="B1332">
        <v>264</v>
      </c>
      <c r="C1332" s="187">
        <v>13.300000190734863</v>
      </c>
      <c r="D1332">
        <v>0</v>
      </c>
      <c r="E1332" s="184"/>
      <c r="F1332" s="184"/>
      <c r="G1332" s="185"/>
      <c r="H1332" s="184"/>
      <c r="I1332" s="185"/>
      <c r="J1332" s="184"/>
      <c r="K1332" s="184"/>
    </row>
    <row r="1333" spans="1:11" ht="12.75">
      <c r="A1333">
        <v>265</v>
      </c>
      <c r="B1333">
        <v>266</v>
      </c>
      <c r="C1333" s="187">
        <v>11.100000381469727</v>
      </c>
      <c r="D1333">
        <v>0</v>
      </c>
      <c r="E1333" s="184"/>
      <c r="F1333" s="184"/>
      <c r="G1333" s="185"/>
      <c r="H1333" s="184"/>
      <c r="I1333" s="185"/>
      <c r="J1333" s="184"/>
      <c r="K1333" s="184"/>
    </row>
    <row r="1334" spans="1:11" ht="12.75">
      <c r="A1334">
        <v>265</v>
      </c>
      <c r="B1334">
        <v>267</v>
      </c>
      <c r="C1334" s="187">
        <v>21.200000762939453</v>
      </c>
      <c r="D1334">
        <v>0</v>
      </c>
      <c r="E1334" s="184"/>
      <c r="F1334" s="184"/>
      <c r="G1334" s="185"/>
      <c r="H1334" s="184"/>
      <c r="I1334" s="185"/>
      <c r="J1334" s="184"/>
      <c r="K1334" s="184"/>
    </row>
    <row r="1335" spans="1:11" ht="12.75">
      <c r="A1335">
        <v>265</v>
      </c>
      <c r="B1335">
        <v>270</v>
      </c>
      <c r="C1335" s="187">
        <v>27.600000381469727</v>
      </c>
      <c r="D1335">
        <v>0</v>
      </c>
      <c r="E1335" s="184"/>
      <c r="F1335" s="184"/>
      <c r="G1335" s="185"/>
      <c r="H1335" s="184"/>
      <c r="I1335" s="185"/>
      <c r="J1335" s="184"/>
      <c r="K1335" s="184"/>
    </row>
    <row r="1336" spans="1:11" ht="12.75">
      <c r="A1336">
        <v>265</v>
      </c>
      <c r="B1336">
        <v>271</v>
      </c>
      <c r="C1336" s="187">
        <v>31.299999237060547</v>
      </c>
      <c r="D1336">
        <v>0</v>
      </c>
      <c r="E1336" s="184"/>
      <c r="F1336" s="184"/>
      <c r="G1336" s="185"/>
      <c r="H1336" s="184"/>
      <c r="I1336" s="185"/>
      <c r="J1336" s="184"/>
      <c r="K1336" s="184"/>
    </row>
    <row r="1337" spans="1:11" ht="12.75">
      <c r="A1337">
        <v>265</v>
      </c>
      <c r="B1337">
        <v>272</v>
      </c>
      <c r="C1337" s="187">
        <v>30.700000762939453</v>
      </c>
      <c r="D1337">
        <v>0</v>
      </c>
      <c r="E1337" s="184"/>
      <c r="F1337" s="184"/>
      <c r="G1337" s="185"/>
      <c r="H1337" s="184"/>
      <c r="I1337" s="185"/>
      <c r="J1337" s="184"/>
      <c r="K1337" s="184"/>
    </row>
    <row r="1338" spans="1:11" ht="12.75">
      <c r="A1338">
        <v>265</v>
      </c>
      <c r="B1338">
        <v>273</v>
      </c>
      <c r="C1338" s="187">
        <v>36.70000076293945</v>
      </c>
      <c r="D1338">
        <v>0</v>
      </c>
      <c r="E1338" s="184"/>
      <c r="F1338" s="184"/>
      <c r="G1338" s="185"/>
      <c r="H1338" s="184"/>
      <c r="I1338" s="185"/>
      <c r="J1338" s="184"/>
      <c r="K1338" s="184"/>
    </row>
    <row r="1339" spans="1:11" ht="12.75">
      <c r="A1339">
        <v>265</v>
      </c>
      <c r="B1339">
        <v>274</v>
      </c>
      <c r="C1339" s="187">
        <v>40</v>
      </c>
      <c r="D1339">
        <v>0</v>
      </c>
      <c r="E1339" s="184"/>
      <c r="F1339" s="184"/>
      <c r="G1339" s="185"/>
      <c r="H1339" s="184"/>
      <c r="I1339" s="185"/>
      <c r="J1339" s="184"/>
      <c r="K1339" s="184"/>
    </row>
    <row r="1340" spans="1:11" ht="12.75">
      <c r="A1340">
        <v>265</v>
      </c>
      <c r="B1340">
        <v>275</v>
      </c>
      <c r="C1340" s="187">
        <v>40.20000076293945</v>
      </c>
      <c r="D1340">
        <v>0</v>
      </c>
      <c r="E1340" s="184"/>
      <c r="F1340" s="184"/>
      <c r="G1340" s="185"/>
      <c r="H1340" s="184"/>
      <c r="I1340" s="185"/>
      <c r="J1340" s="184"/>
      <c r="K1340" s="184"/>
    </row>
    <row r="1341" spans="1:11" ht="12.75">
      <c r="A1341">
        <v>265</v>
      </c>
      <c r="B1341">
        <v>276</v>
      </c>
      <c r="C1341" s="187">
        <v>46.599998474121094</v>
      </c>
      <c r="D1341">
        <v>0</v>
      </c>
      <c r="E1341" s="184"/>
      <c r="F1341" s="184"/>
      <c r="G1341" s="185"/>
      <c r="H1341" s="184"/>
      <c r="I1341" s="185"/>
      <c r="J1341" s="184"/>
      <c r="K1341" s="184"/>
    </row>
    <row r="1342" spans="1:11" ht="12.75">
      <c r="A1342">
        <v>265</v>
      </c>
      <c r="B1342">
        <v>277</v>
      </c>
      <c r="C1342" s="187">
        <v>45.79999923706055</v>
      </c>
      <c r="D1342">
        <v>0</v>
      </c>
      <c r="E1342" s="184"/>
      <c r="F1342" s="184"/>
      <c r="G1342" s="185"/>
      <c r="H1342" s="184"/>
      <c r="I1342" s="185"/>
      <c r="J1342" s="184"/>
      <c r="K1342" s="184"/>
    </row>
    <row r="1343" spans="1:11" ht="12.75">
      <c r="A1343">
        <v>265</v>
      </c>
      <c r="B1343">
        <v>280</v>
      </c>
      <c r="C1343" s="187">
        <v>42.20000076293945</v>
      </c>
      <c r="D1343">
        <v>0</v>
      </c>
      <c r="E1343" s="184"/>
      <c r="F1343" s="184"/>
      <c r="G1343" s="185"/>
      <c r="H1343" s="184"/>
      <c r="I1343" s="185"/>
      <c r="J1343" s="184"/>
      <c r="K1343" s="184"/>
    </row>
    <row r="1344" spans="1:11" ht="12.75">
      <c r="A1344">
        <v>265</v>
      </c>
      <c r="B1344">
        <v>281</v>
      </c>
      <c r="C1344" s="187">
        <v>43</v>
      </c>
      <c r="D1344">
        <v>0</v>
      </c>
      <c r="E1344" s="184"/>
      <c r="F1344" s="184"/>
      <c r="G1344" s="185"/>
      <c r="H1344" s="184"/>
      <c r="I1344" s="185"/>
      <c r="J1344" s="184"/>
      <c r="K1344" s="184"/>
    </row>
    <row r="1345" spans="1:11" ht="12.75">
      <c r="A1345">
        <v>265</v>
      </c>
      <c r="B1345">
        <v>282</v>
      </c>
      <c r="C1345" s="187">
        <v>44</v>
      </c>
      <c r="D1345">
        <v>0</v>
      </c>
      <c r="E1345" s="184"/>
      <c r="F1345" s="184"/>
      <c r="G1345" s="185"/>
      <c r="H1345" s="184"/>
      <c r="I1345" s="185"/>
      <c r="J1345" s="184"/>
      <c r="K1345" s="184"/>
    </row>
    <row r="1346" spans="1:11" ht="12.75">
      <c r="A1346">
        <v>265</v>
      </c>
      <c r="B1346">
        <v>287</v>
      </c>
      <c r="C1346" s="187">
        <v>51.79999923706055</v>
      </c>
      <c r="D1346">
        <v>0</v>
      </c>
      <c r="E1346" s="184"/>
      <c r="F1346" s="184"/>
      <c r="G1346" s="185"/>
      <c r="H1346" s="184"/>
      <c r="I1346" s="185"/>
      <c r="J1346" s="184"/>
      <c r="K1346" s="184"/>
    </row>
    <row r="1347" spans="1:11" ht="12.75">
      <c r="A1347">
        <v>265</v>
      </c>
      <c r="B1347">
        <v>291</v>
      </c>
      <c r="C1347" s="187">
        <v>48.20000076293945</v>
      </c>
      <c r="D1347">
        <v>0</v>
      </c>
      <c r="E1347" s="184"/>
      <c r="F1347" s="184"/>
      <c r="G1347" s="185"/>
      <c r="H1347" s="184"/>
      <c r="I1347" s="185"/>
      <c r="J1347" s="184"/>
      <c r="K1347" s="184"/>
    </row>
    <row r="1348" spans="1:11" ht="12.75">
      <c r="A1348">
        <v>265</v>
      </c>
      <c r="B1348">
        <v>294</v>
      </c>
      <c r="C1348" s="187">
        <v>52.79999923706055</v>
      </c>
      <c r="D1348">
        <v>0</v>
      </c>
      <c r="E1348" s="184"/>
      <c r="F1348" s="184"/>
      <c r="G1348" s="185"/>
      <c r="H1348" s="184"/>
      <c r="I1348" s="185"/>
      <c r="J1348" s="184"/>
      <c r="K1348" s="184"/>
    </row>
    <row r="1349" spans="1:11" ht="12.75">
      <c r="A1349">
        <v>265</v>
      </c>
      <c r="B1349">
        <v>295</v>
      </c>
      <c r="C1349" s="187">
        <v>48</v>
      </c>
      <c r="D1349">
        <v>0</v>
      </c>
      <c r="E1349" s="184"/>
      <c r="F1349" s="184"/>
      <c r="G1349" s="185"/>
      <c r="H1349" s="184"/>
      <c r="I1349" s="185"/>
      <c r="J1349" s="184"/>
      <c r="K1349" s="184"/>
    </row>
    <row r="1350" spans="1:11" ht="12.75">
      <c r="A1350">
        <v>265</v>
      </c>
      <c r="B1350">
        <v>296</v>
      </c>
      <c r="C1350" s="187">
        <v>45.79999923706055</v>
      </c>
      <c r="D1350">
        <v>0</v>
      </c>
      <c r="E1350" s="184"/>
      <c r="F1350" s="184"/>
      <c r="G1350" s="185"/>
      <c r="H1350" s="184"/>
      <c r="I1350" s="185"/>
      <c r="J1350" s="184"/>
      <c r="K1350" s="184"/>
    </row>
    <row r="1351" spans="1:11" ht="12.75">
      <c r="A1351">
        <v>265</v>
      </c>
      <c r="B1351">
        <v>302</v>
      </c>
      <c r="C1351" s="187">
        <v>46</v>
      </c>
      <c r="D1351">
        <v>0</v>
      </c>
      <c r="E1351" s="184"/>
      <c r="F1351" s="184"/>
      <c r="G1351" s="185"/>
      <c r="H1351" s="184"/>
      <c r="I1351" s="185"/>
      <c r="J1351" s="184"/>
      <c r="K1351" s="184"/>
    </row>
    <row r="1352" spans="1:11" ht="12.75">
      <c r="A1352">
        <v>265</v>
      </c>
      <c r="B1352">
        <v>309</v>
      </c>
      <c r="C1352" s="187">
        <v>42.5</v>
      </c>
      <c r="D1352">
        <v>0</v>
      </c>
      <c r="E1352" s="184"/>
      <c r="F1352" s="184"/>
      <c r="G1352" s="185"/>
      <c r="H1352" s="184"/>
      <c r="I1352" s="185"/>
      <c r="J1352" s="184"/>
      <c r="K1352" s="184"/>
    </row>
    <row r="1353" spans="1:11" ht="12.75">
      <c r="A1353">
        <v>265</v>
      </c>
      <c r="B1353">
        <v>310</v>
      </c>
      <c r="C1353" s="187">
        <v>46.599998474121094</v>
      </c>
      <c r="D1353">
        <v>0</v>
      </c>
      <c r="E1353" s="184"/>
      <c r="F1353" s="184"/>
      <c r="G1353" s="185"/>
      <c r="H1353" s="184"/>
      <c r="I1353" s="185"/>
      <c r="J1353" s="184"/>
      <c r="K1353" s="184"/>
    </row>
    <row r="1354" spans="1:11" ht="12.75">
      <c r="A1354">
        <v>265</v>
      </c>
      <c r="B1354">
        <v>321</v>
      </c>
      <c r="C1354" s="187">
        <v>62.20000076293945</v>
      </c>
      <c r="D1354">
        <v>0</v>
      </c>
      <c r="E1354" s="184"/>
      <c r="F1354" s="184"/>
      <c r="G1354" s="185"/>
      <c r="H1354" s="184"/>
      <c r="I1354" s="185"/>
      <c r="J1354" s="184"/>
      <c r="K1354" s="184"/>
    </row>
    <row r="1355" spans="1:11" ht="12.75">
      <c r="A1355">
        <v>265</v>
      </c>
      <c r="B1355">
        <v>322</v>
      </c>
      <c r="C1355" s="187">
        <v>68</v>
      </c>
      <c r="D1355">
        <v>0</v>
      </c>
      <c r="E1355" s="184"/>
      <c r="F1355" s="184"/>
      <c r="G1355" s="185"/>
      <c r="H1355" s="184"/>
      <c r="I1355" s="185"/>
      <c r="J1355" s="184"/>
      <c r="K1355" s="184"/>
    </row>
    <row r="1356" spans="1:11" ht="12.75">
      <c r="A1356">
        <v>266</v>
      </c>
      <c r="B1356">
        <v>264</v>
      </c>
      <c r="C1356" s="187">
        <v>15.300000190734863</v>
      </c>
      <c r="D1356">
        <v>0</v>
      </c>
      <c r="E1356" s="184"/>
      <c r="F1356" s="184"/>
      <c r="G1356" s="185"/>
      <c r="H1356" s="184"/>
      <c r="I1356" s="185"/>
      <c r="J1356" s="184"/>
      <c r="K1356" s="184"/>
    </row>
    <row r="1357" spans="1:11" ht="12.75">
      <c r="A1357">
        <v>266</v>
      </c>
      <c r="B1357">
        <v>265</v>
      </c>
      <c r="C1357" s="187">
        <v>11.100000381469727</v>
      </c>
      <c r="D1357">
        <v>0</v>
      </c>
      <c r="E1357" s="184"/>
      <c r="F1357" s="184"/>
      <c r="G1357" s="185"/>
      <c r="H1357" s="184"/>
      <c r="I1357" s="185"/>
      <c r="J1357" s="184"/>
      <c r="K1357" s="184"/>
    </row>
    <row r="1358" spans="1:11" ht="12.75">
      <c r="A1358">
        <v>266</v>
      </c>
      <c r="B1358">
        <v>267</v>
      </c>
      <c r="C1358" s="187">
        <v>10.100000381469727</v>
      </c>
      <c r="D1358">
        <v>0</v>
      </c>
      <c r="E1358" s="184"/>
      <c r="F1358" s="184"/>
      <c r="G1358" s="185"/>
      <c r="H1358" s="184"/>
      <c r="I1358" s="185"/>
      <c r="J1358" s="184"/>
      <c r="K1358" s="184"/>
    </row>
    <row r="1359" spans="1:11" ht="12.75">
      <c r="A1359">
        <v>266</v>
      </c>
      <c r="B1359">
        <v>272</v>
      </c>
      <c r="C1359" s="187">
        <v>36.79999923706055</v>
      </c>
      <c r="D1359">
        <v>0</v>
      </c>
      <c r="E1359" s="184"/>
      <c r="F1359" s="184"/>
      <c r="G1359" s="185"/>
      <c r="H1359" s="184"/>
      <c r="I1359" s="185"/>
      <c r="J1359" s="184"/>
      <c r="K1359" s="184"/>
    </row>
    <row r="1360" spans="1:11" ht="12.75">
      <c r="A1360">
        <v>266</v>
      </c>
      <c r="B1360">
        <v>275</v>
      </c>
      <c r="C1360" s="187">
        <v>49.5</v>
      </c>
      <c r="D1360">
        <v>0</v>
      </c>
      <c r="E1360" s="184"/>
      <c r="F1360" s="184"/>
      <c r="G1360" s="185"/>
      <c r="H1360" s="184"/>
      <c r="I1360" s="185"/>
      <c r="J1360" s="184"/>
      <c r="K1360" s="184"/>
    </row>
    <row r="1361" spans="1:11" ht="12.75">
      <c r="A1361">
        <v>266</v>
      </c>
      <c r="B1361">
        <v>277</v>
      </c>
      <c r="C1361" s="187">
        <v>55.400001525878906</v>
      </c>
      <c r="D1361">
        <v>0</v>
      </c>
      <c r="E1361" s="184"/>
      <c r="F1361" s="184"/>
      <c r="G1361" s="185"/>
      <c r="H1361" s="184"/>
      <c r="I1361" s="185"/>
      <c r="J1361" s="184"/>
      <c r="K1361" s="184"/>
    </row>
    <row r="1362" spans="1:11" ht="12.75">
      <c r="A1362">
        <v>266</v>
      </c>
      <c r="B1362">
        <v>294</v>
      </c>
      <c r="C1362" s="187">
        <v>64</v>
      </c>
      <c r="D1362">
        <v>0</v>
      </c>
      <c r="E1362" s="184"/>
      <c r="F1362" s="184"/>
      <c r="G1362" s="185"/>
      <c r="H1362" s="184"/>
      <c r="I1362" s="185"/>
      <c r="J1362" s="184"/>
      <c r="K1362" s="184"/>
    </row>
    <row r="1363" spans="1:11" ht="12.75">
      <c r="A1363">
        <v>266</v>
      </c>
      <c r="B1363">
        <v>295</v>
      </c>
      <c r="C1363" s="187">
        <v>59.20000076293945</v>
      </c>
      <c r="D1363">
        <v>0</v>
      </c>
      <c r="E1363" s="184"/>
      <c r="F1363" s="184"/>
      <c r="G1363" s="185"/>
      <c r="H1363" s="184"/>
      <c r="I1363" s="185"/>
      <c r="J1363" s="184"/>
      <c r="K1363" s="184"/>
    </row>
    <row r="1364" spans="1:11" ht="12.75">
      <c r="A1364">
        <v>266</v>
      </c>
      <c r="B1364">
        <v>296</v>
      </c>
      <c r="C1364" s="187">
        <v>56.20000076293945</v>
      </c>
      <c r="D1364">
        <v>0</v>
      </c>
      <c r="E1364" s="184"/>
      <c r="F1364" s="184"/>
      <c r="G1364" s="185"/>
      <c r="H1364" s="184"/>
      <c r="I1364" s="185"/>
      <c r="J1364" s="184"/>
      <c r="K1364" s="184"/>
    </row>
    <row r="1365" spans="1:11" ht="12.75">
      <c r="A1365">
        <v>266</v>
      </c>
      <c r="B1365">
        <v>302</v>
      </c>
      <c r="C1365" s="187">
        <v>57.5</v>
      </c>
      <c r="D1365">
        <v>0</v>
      </c>
      <c r="E1365" s="184"/>
      <c r="F1365" s="184"/>
      <c r="G1365" s="185"/>
      <c r="H1365" s="184"/>
      <c r="I1365" s="185"/>
      <c r="J1365" s="184"/>
      <c r="K1365" s="184"/>
    </row>
    <row r="1366" spans="1:11" ht="12.75">
      <c r="A1366">
        <v>266</v>
      </c>
      <c r="B1366">
        <v>309</v>
      </c>
      <c r="C1366" s="187">
        <v>52.70000076293945</v>
      </c>
      <c r="D1366">
        <v>0</v>
      </c>
      <c r="E1366" s="184"/>
      <c r="F1366" s="184"/>
      <c r="G1366" s="185"/>
      <c r="H1366" s="184"/>
      <c r="I1366" s="185"/>
      <c r="J1366" s="184"/>
      <c r="K1366" s="184"/>
    </row>
    <row r="1367" spans="1:11" ht="12.75">
      <c r="A1367">
        <v>266</v>
      </c>
      <c r="B1367">
        <v>310</v>
      </c>
      <c r="C1367" s="187">
        <v>56.29999923706055</v>
      </c>
      <c r="D1367">
        <v>0</v>
      </c>
      <c r="E1367" s="184"/>
      <c r="F1367" s="184"/>
      <c r="G1367" s="185"/>
      <c r="H1367" s="184"/>
      <c r="I1367" s="185"/>
      <c r="J1367" s="184"/>
      <c r="K1367" s="184"/>
    </row>
    <row r="1368" spans="1:11" ht="12.75">
      <c r="A1368">
        <v>266</v>
      </c>
      <c r="B1368">
        <v>321</v>
      </c>
      <c r="C1368" s="187">
        <v>72</v>
      </c>
      <c r="D1368">
        <v>0</v>
      </c>
      <c r="E1368" s="184"/>
      <c r="F1368" s="184"/>
      <c r="G1368" s="185"/>
      <c r="H1368" s="184"/>
      <c r="I1368" s="185"/>
      <c r="J1368" s="184"/>
      <c r="K1368" s="184"/>
    </row>
    <row r="1369" spans="1:11" ht="12.75">
      <c r="A1369">
        <v>266</v>
      </c>
      <c r="B1369">
        <v>322</v>
      </c>
      <c r="C1369" s="187">
        <v>77</v>
      </c>
      <c r="D1369">
        <v>0</v>
      </c>
      <c r="E1369" s="184"/>
      <c r="F1369" s="184"/>
      <c r="G1369" s="185"/>
      <c r="H1369" s="184"/>
      <c r="I1369" s="185"/>
      <c r="J1369" s="184"/>
      <c r="K1369" s="184"/>
    </row>
    <row r="1370" spans="1:11" ht="12.75">
      <c r="A1370">
        <v>267</v>
      </c>
      <c r="B1370">
        <v>263</v>
      </c>
      <c r="C1370" s="187">
        <v>17.399999618530273</v>
      </c>
      <c r="D1370">
        <v>0</v>
      </c>
      <c r="E1370" s="184"/>
      <c r="F1370" s="184"/>
      <c r="G1370" s="185"/>
      <c r="H1370" s="184"/>
      <c r="I1370" s="185"/>
      <c r="J1370" s="184"/>
      <c r="K1370" s="184"/>
    </row>
    <row r="1371" spans="1:11" ht="12.75">
      <c r="A1371">
        <v>267</v>
      </c>
      <c r="B1371">
        <v>265</v>
      </c>
      <c r="C1371" s="187">
        <v>21.200000762939453</v>
      </c>
      <c r="D1371">
        <v>0</v>
      </c>
      <c r="E1371" s="184"/>
      <c r="F1371" s="184"/>
      <c r="G1371" s="185"/>
      <c r="H1371" s="184"/>
      <c r="I1371" s="185"/>
      <c r="J1371" s="184"/>
      <c r="K1371" s="184"/>
    </row>
    <row r="1372" spans="1:11" ht="12.75">
      <c r="A1372">
        <v>267</v>
      </c>
      <c r="B1372">
        <v>266</v>
      </c>
      <c r="C1372" s="187">
        <v>10.100000381469727</v>
      </c>
      <c r="D1372">
        <v>0</v>
      </c>
      <c r="E1372" s="184"/>
      <c r="F1372" s="184"/>
      <c r="G1372" s="185"/>
      <c r="H1372" s="184"/>
      <c r="I1372" s="185"/>
      <c r="J1372" s="184"/>
      <c r="K1372" s="184"/>
    </row>
    <row r="1373" spans="1:11" ht="12.75">
      <c r="A1373">
        <v>267</v>
      </c>
      <c r="B1373">
        <v>302</v>
      </c>
      <c r="C1373" s="187">
        <v>66.4000015258789</v>
      </c>
      <c r="D1373">
        <v>0</v>
      </c>
      <c r="E1373" s="184"/>
      <c r="F1373" s="184"/>
      <c r="G1373" s="185"/>
      <c r="H1373" s="184"/>
      <c r="I1373" s="185"/>
      <c r="J1373" s="184"/>
      <c r="K1373" s="184"/>
    </row>
    <row r="1374" spans="1:11" ht="12.75">
      <c r="A1374">
        <v>267</v>
      </c>
      <c r="B1374">
        <v>309</v>
      </c>
      <c r="C1374" s="187">
        <v>62.29999923706055</v>
      </c>
      <c r="D1374">
        <v>0</v>
      </c>
      <c r="E1374" s="184"/>
      <c r="F1374" s="184"/>
      <c r="G1374" s="185"/>
      <c r="H1374" s="184"/>
      <c r="I1374" s="185"/>
      <c r="J1374" s="184"/>
      <c r="K1374" s="184"/>
    </row>
    <row r="1375" spans="1:11" ht="12.75">
      <c r="A1375">
        <v>267</v>
      </c>
      <c r="B1375">
        <v>310</v>
      </c>
      <c r="C1375" s="187">
        <v>59.79999923706055</v>
      </c>
      <c r="D1375">
        <v>0</v>
      </c>
      <c r="E1375" s="184"/>
      <c r="F1375" s="184"/>
      <c r="G1375" s="185"/>
      <c r="H1375" s="184"/>
      <c r="I1375" s="185"/>
      <c r="J1375" s="184"/>
      <c r="K1375" s="184"/>
    </row>
    <row r="1376" spans="1:11" ht="12.75">
      <c r="A1376">
        <v>267</v>
      </c>
      <c r="B1376">
        <v>321</v>
      </c>
      <c r="C1376" s="187">
        <v>81.5</v>
      </c>
      <c r="D1376">
        <v>0</v>
      </c>
      <c r="E1376" s="184"/>
      <c r="F1376" s="184"/>
      <c r="G1376" s="185"/>
      <c r="H1376" s="184"/>
      <c r="I1376" s="185"/>
      <c r="J1376" s="184"/>
      <c r="K1376" s="184"/>
    </row>
    <row r="1377" spans="1:11" ht="12.75">
      <c r="A1377">
        <v>267</v>
      </c>
      <c r="B1377">
        <v>322</v>
      </c>
      <c r="C1377" s="187">
        <v>85.4000015258789</v>
      </c>
      <c r="D1377">
        <v>0</v>
      </c>
      <c r="E1377" s="184"/>
      <c r="F1377" s="184"/>
      <c r="G1377" s="185"/>
      <c r="H1377" s="184"/>
      <c r="I1377" s="185"/>
      <c r="J1377" s="184"/>
      <c r="K1377" s="184"/>
    </row>
    <row r="1378" spans="1:11" ht="12.75">
      <c r="A1378">
        <v>267</v>
      </c>
      <c r="B1378">
        <v>997</v>
      </c>
      <c r="C1378" s="187">
        <v>55</v>
      </c>
      <c r="D1378">
        <v>0</v>
      </c>
      <c r="E1378" s="184"/>
      <c r="F1378" s="184"/>
      <c r="G1378" s="185"/>
      <c r="H1378" s="184"/>
      <c r="I1378" s="185"/>
      <c r="J1378" s="184"/>
      <c r="K1378" s="184"/>
    </row>
    <row r="1379" spans="1:11" ht="12.75">
      <c r="A1379">
        <v>270</v>
      </c>
      <c r="B1379">
        <v>254</v>
      </c>
      <c r="C1379" s="187">
        <v>14.5</v>
      </c>
      <c r="D1379">
        <v>0</v>
      </c>
      <c r="E1379" s="184"/>
      <c r="F1379" s="184"/>
      <c r="G1379" s="185"/>
      <c r="H1379" s="184"/>
      <c r="I1379" s="185"/>
      <c r="J1379" s="184"/>
      <c r="K1379" s="184"/>
    </row>
    <row r="1380" spans="1:11" ht="12.75">
      <c r="A1380">
        <v>270</v>
      </c>
      <c r="B1380">
        <v>255</v>
      </c>
      <c r="C1380" s="187">
        <v>20.200000762939453</v>
      </c>
      <c r="D1380">
        <v>0</v>
      </c>
      <c r="E1380" s="184"/>
      <c r="F1380" s="184"/>
      <c r="G1380" s="185"/>
      <c r="H1380" s="184"/>
      <c r="I1380" s="185"/>
      <c r="J1380" s="184"/>
      <c r="K1380" s="184"/>
    </row>
    <row r="1381" spans="1:11" ht="12.75">
      <c r="A1381">
        <v>270</v>
      </c>
      <c r="B1381">
        <v>263</v>
      </c>
      <c r="C1381" s="187">
        <v>28.399999618530273</v>
      </c>
      <c r="D1381">
        <v>0</v>
      </c>
      <c r="E1381" s="184"/>
      <c r="F1381" s="184"/>
      <c r="G1381" s="185"/>
      <c r="H1381" s="184"/>
      <c r="I1381" s="185"/>
      <c r="J1381" s="184"/>
      <c r="K1381" s="184"/>
    </row>
    <row r="1382" spans="1:11" ht="12.75">
      <c r="A1382">
        <v>270</v>
      </c>
      <c r="B1382">
        <v>264</v>
      </c>
      <c r="C1382" s="187">
        <v>18</v>
      </c>
      <c r="D1382">
        <v>0</v>
      </c>
      <c r="E1382" s="184"/>
      <c r="F1382" s="184"/>
      <c r="G1382" s="185"/>
      <c r="H1382" s="184"/>
      <c r="I1382" s="185"/>
      <c r="J1382" s="184"/>
      <c r="K1382" s="184"/>
    </row>
    <row r="1383" spans="1:11" ht="12.75">
      <c r="A1383">
        <v>270</v>
      </c>
      <c r="B1383">
        <v>265</v>
      </c>
      <c r="C1383" s="187">
        <v>27.600000381469727</v>
      </c>
      <c r="D1383">
        <v>0</v>
      </c>
      <c r="E1383" s="184"/>
      <c r="F1383" s="184"/>
      <c r="G1383" s="185"/>
      <c r="H1383" s="184"/>
      <c r="I1383" s="185"/>
      <c r="J1383" s="184"/>
      <c r="K1383" s="184"/>
    </row>
    <row r="1384" spans="1:11" ht="12.75">
      <c r="A1384">
        <v>270</v>
      </c>
      <c r="B1384">
        <v>271</v>
      </c>
      <c r="C1384" s="187">
        <v>4.599999904632568</v>
      </c>
      <c r="D1384">
        <v>0</v>
      </c>
      <c r="E1384" s="184"/>
      <c r="F1384" s="184"/>
      <c r="G1384" s="185"/>
      <c r="H1384" s="184"/>
      <c r="I1384" s="185"/>
      <c r="J1384" s="184"/>
      <c r="K1384" s="184"/>
    </row>
    <row r="1385" spans="1:11" ht="12.75">
      <c r="A1385">
        <v>270</v>
      </c>
      <c r="B1385">
        <v>272</v>
      </c>
      <c r="C1385" s="187">
        <v>4.5</v>
      </c>
      <c r="D1385">
        <v>0</v>
      </c>
      <c r="E1385" s="184"/>
      <c r="F1385" s="184"/>
      <c r="G1385" s="185"/>
      <c r="H1385" s="184"/>
      <c r="I1385" s="185"/>
      <c r="J1385" s="184"/>
      <c r="K1385" s="184"/>
    </row>
    <row r="1386" spans="1:11" ht="12.75">
      <c r="A1386">
        <v>270</v>
      </c>
      <c r="B1386">
        <v>273</v>
      </c>
      <c r="C1386" s="187">
        <v>10.399999618530273</v>
      </c>
      <c r="D1386">
        <v>0</v>
      </c>
      <c r="E1386" s="184"/>
      <c r="F1386" s="184"/>
      <c r="G1386" s="185"/>
      <c r="H1386" s="184"/>
      <c r="I1386" s="185"/>
      <c r="J1386" s="184"/>
      <c r="K1386" s="184"/>
    </row>
    <row r="1387" spans="1:11" ht="12.75">
      <c r="A1387">
        <v>270</v>
      </c>
      <c r="B1387">
        <v>274</v>
      </c>
      <c r="C1387" s="187">
        <v>18.200000762939453</v>
      </c>
      <c r="D1387">
        <v>0</v>
      </c>
      <c r="E1387" s="184"/>
      <c r="F1387" s="184"/>
      <c r="G1387" s="185"/>
      <c r="H1387" s="184"/>
      <c r="I1387" s="185"/>
      <c r="J1387" s="184"/>
      <c r="K1387" s="184"/>
    </row>
    <row r="1388" spans="1:11" ht="12.75">
      <c r="A1388">
        <v>270</v>
      </c>
      <c r="B1388">
        <v>275</v>
      </c>
      <c r="C1388" s="187">
        <v>21.799999237060547</v>
      </c>
      <c r="D1388">
        <v>0</v>
      </c>
      <c r="E1388" s="184"/>
      <c r="F1388" s="184"/>
      <c r="G1388" s="185"/>
      <c r="H1388" s="184"/>
      <c r="I1388" s="185"/>
      <c r="J1388" s="184"/>
      <c r="K1388" s="184"/>
    </row>
    <row r="1389" spans="1:11" ht="12.75">
      <c r="A1389">
        <v>270</v>
      </c>
      <c r="B1389">
        <v>277</v>
      </c>
      <c r="C1389" s="187">
        <v>27.899999618530273</v>
      </c>
      <c r="D1389">
        <v>0</v>
      </c>
      <c r="E1389" s="184"/>
      <c r="F1389" s="184"/>
      <c r="G1389" s="185"/>
      <c r="H1389" s="184"/>
      <c r="I1389" s="185"/>
      <c r="J1389" s="184"/>
      <c r="K1389" s="184"/>
    </row>
    <row r="1390" spans="1:11" ht="12.75">
      <c r="A1390">
        <v>270</v>
      </c>
      <c r="B1390">
        <v>280</v>
      </c>
      <c r="C1390" s="187">
        <v>26.899999618530273</v>
      </c>
      <c r="D1390">
        <v>0</v>
      </c>
      <c r="E1390" s="184"/>
      <c r="F1390" s="184"/>
      <c r="G1390" s="185"/>
      <c r="H1390" s="184"/>
      <c r="I1390" s="185"/>
      <c r="J1390" s="184"/>
      <c r="K1390" s="184"/>
    </row>
    <row r="1391" spans="1:11" ht="12.75">
      <c r="A1391">
        <v>270</v>
      </c>
      <c r="B1391">
        <v>291</v>
      </c>
      <c r="C1391" s="187">
        <v>41.099998474121094</v>
      </c>
      <c r="D1391">
        <v>0</v>
      </c>
      <c r="E1391" s="184"/>
      <c r="F1391" s="184"/>
      <c r="G1391" s="185"/>
      <c r="H1391" s="184"/>
      <c r="I1391" s="185"/>
      <c r="J1391" s="184"/>
      <c r="K1391" s="184"/>
    </row>
    <row r="1392" spans="1:11" ht="12.75">
      <c r="A1392">
        <v>270</v>
      </c>
      <c r="B1392">
        <v>294</v>
      </c>
      <c r="C1392" s="187">
        <v>46.79999923706055</v>
      </c>
      <c r="D1392">
        <v>0</v>
      </c>
      <c r="E1392" s="184"/>
      <c r="F1392" s="184"/>
      <c r="G1392" s="185"/>
      <c r="H1392" s="184"/>
      <c r="I1392" s="185"/>
      <c r="J1392" s="184"/>
      <c r="K1392" s="184"/>
    </row>
    <row r="1393" spans="1:11" ht="12.75">
      <c r="A1393">
        <v>270</v>
      </c>
      <c r="B1393">
        <v>295</v>
      </c>
      <c r="C1393" s="187">
        <v>45.599998474121094</v>
      </c>
      <c r="D1393">
        <v>0</v>
      </c>
      <c r="E1393" s="184"/>
      <c r="F1393" s="184"/>
      <c r="G1393" s="185"/>
      <c r="H1393" s="184"/>
      <c r="I1393" s="185"/>
      <c r="J1393" s="184"/>
      <c r="K1393" s="184"/>
    </row>
    <row r="1394" spans="1:11" ht="12.75">
      <c r="A1394">
        <v>270</v>
      </c>
      <c r="B1394">
        <v>296</v>
      </c>
      <c r="C1394" s="187">
        <v>45.29999923706055</v>
      </c>
      <c r="D1394">
        <v>0</v>
      </c>
      <c r="E1394" s="184"/>
      <c r="F1394" s="184"/>
      <c r="G1394" s="185"/>
      <c r="H1394" s="184"/>
      <c r="I1394" s="185"/>
      <c r="J1394" s="184"/>
      <c r="K1394" s="184"/>
    </row>
    <row r="1395" spans="1:11" ht="12.75">
      <c r="A1395">
        <v>270</v>
      </c>
      <c r="B1395">
        <v>302</v>
      </c>
      <c r="C1395" s="187">
        <v>47.5</v>
      </c>
      <c r="D1395">
        <v>0</v>
      </c>
      <c r="E1395" s="184"/>
      <c r="F1395" s="184"/>
      <c r="G1395" s="185"/>
      <c r="H1395" s="184"/>
      <c r="I1395" s="185"/>
      <c r="J1395" s="184"/>
      <c r="K1395" s="184"/>
    </row>
    <row r="1396" spans="1:11" ht="12.75">
      <c r="A1396">
        <v>270</v>
      </c>
      <c r="B1396">
        <v>309</v>
      </c>
      <c r="C1396" s="187">
        <v>48.400001525878906</v>
      </c>
      <c r="D1396">
        <v>0</v>
      </c>
      <c r="E1396" s="184"/>
      <c r="F1396" s="184"/>
      <c r="G1396" s="185"/>
      <c r="H1396" s="184"/>
      <c r="I1396" s="185"/>
      <c r="J1396" s="184"/>
      <c r="K1396" s="184"/>
    </row>
    <row r="1397" spans="1:11" ht="12.75">
      <c r="A1397">
        <v>270</v>
      </c>
      <c r="B1397">
        <v>310</v>
      </c>
      <c r="C1397" s="187">
        <v>52.29999923706055</v>
      </c>
      <c r="D1397">
        <v>0</v>
      </c>
      <c r="E1397" s="184"/>
      <c r="F1397" s="184"/>
      <c r="G1397" s="185"/>
      <c r="H1397" s="184"/>
      <c r="I1397" s="185"/>
      <c r="J1397" s="184"/>
      <c r="K1397" s="184"/>
    </row>
    <row r="1398" spans="1:11" ht="12.75">
      <c r="A1398">
        <v>270</v>
      </c>
      <c r="B1398">
        <v>321</v>
      </c>
      <c r="C1398" s="187">
        <v>73.5</v>
      </c>
      <c r="D1398">
        <v>0</v>
      </c>
      <c r="E1398" s="184"/>
      <c r="F1398" s="184"/>
      <c r="G1398" s="185"/>
      <c r="H1398" s="184"/>
      <c r="I1398" s="185"/>
      <c r="J1398" s="184"/>
      <c r="K1398" s="184"/>
    </row>
    <row r="1399" spans="1:11" ht="12.75">
      <c r="A1399">
        <v>270</v>
      </c>
      <c r="B1399">
        <v>322</v>
      </c>
      <c r="C1399" s="187">
        <v>80</v>
      </c>
      <c r="D1399">
        <v>0</v>
      </c>
      <c r="E1399" s="184"/>
      <c r="F1399" s="184"/>
      <c r="G1399" s="185"/>
      <c r="H1399" s="184"/>
      <c r="I1399" s="185"/>
      <c r="J1399" s="184"/>
      <c r="K1399" s="184"/>
    </row>
    <row r="1400" spans="1:11" ht="12.75">
      <c r="A1400">
        <v>271</v>
      </c>
      <c r="B1400">
        <v>254</v>
      </c>
      <c r="C1400" s="187">
        <v>13.100000381469727</v>
      </c>
      <c r="D1400">
        <v>0</v>
      </c>
      <c r="E1400" s="184"/>
      <c r="F1400" s="184"/>
      <c r="G1400" s="185"/>
      <c r="H1400" s="184"/>
      <c r="I1400" s="185"/>
      <c r="J1400" s="184"/>
      <c r="K1400" s="184"/>
    </row>
    <row r="1401" spans="1:11" ht="12.75">
      <c r="A1401">
        <v>271</v>
      </c>
      <c r="B1401">
        <v>255</v>
      </c>
      <c r="C1401" s="187">
        <v>20</v>
      </c>
      <c r="D1401">
        <v>0</v>
      </c>
      <c r="E1401" s="184"/>
      <c r="F1401" s="184"/>
      <c r="G1401" s="185"/>
      <c r="H1401" s="184"/>
      <c r="I1401" s="185"/>
      <c r="J1401" s="184"/>
      <c r="K1401" s="184"/>
    </row>
    <row r="1402" spans="1:11" ht="12.75">
      <c r="A1402">
        <v>271</v>
      </c>
      <c r="B1402">
        <v>263</v>
      </c>
      <c r="C1402" s="187">
        <v>30.600000381469727</v>
      </c>
      <c r="D1402">
        <v>0</v>
      </c>
      <c r="E1402" s="184"/>
      <c r="F1402" s="184"/>
      <c r="G1402" s="185"/>
      <c r="H1402" s="184"/>
      <c r="I1402" s="185"/>
      <c r="J1402" s="184"/>
      <c r="K1402" s="184"/>
    </row>
    <row r="1403" spans="1:11" ht="12.75">
      <c r="A1403">
        <v>271</v>
      </c>
      <c r="B1403">
        <v>264</v>
      </c>
      <c r="C1403" s="187">
        <v>21.5</v>
      </c>
      <c r="D1403">
        <v>0</v>
      </c>
      <c r="E1403" s="184"/>
      <c r="F1403" s="184"/>
      <c r="G1403" s="185"/>
      <c r="H1403" s="184"/>
      <c r="I1403" s="185"/>
      <c r="J1403" s="184"/>
      <c r="K1403" s="184"/>
    </row>
    <row r="1404" spans="1:11" ht="12.75">
      <c r="A1404">
        <v>271</v>
      </c>
      <c r="B1404">
        <v>265</v>
      </c>
      <c r="C1404" s="187">
        <v>31.299999237060547</v>
      </c>
      <c r="D1404">
        <v>0</v>
      </c>
      <c r="E1404" s="184"/>
      <c r="F1404" s="184"/>
      <c r="G1404" s="185"/>
      <c r="H1404" s="184"/>
      <c r="I1404" s="185"/>
      <c r="J1404" s="184"/>
      <c r="K1404" s="184"/>
    </row>
    <row r="1405" spans="1:11" ht="12.75">
      <c r="A1405">
        <v>271</v>
      </c>
      <c r="B1405">
        <v>270</v>
      </c>
      <c r="C1405" s="187">
        <v>4.599999904632568</v>
      </c>
      <c r="D1405">
        <v>0</v>
      </c>
      <c r="E1405" s="184"/>
      <c r="F1405" s="184"/>
      <c r="G1405" s="185"/>
      <c r="H1405" s="184"/>
      <c r="I1405" s="185"/>
      <c r="J1405" s="184"/>
      <c r="K1405" s="184"/>
    </row>
    <row r="1406" spans="1:11" ht="12.75">
      <c r="A1406">
        <v>271</v>
      </c>
      <c r="B1406">
        <v>272</v>
      </c>
      <c r="C1406" s="187">
        <v>1.399999976158142</v>
      </c>
      <c r="D1406">
        <v>0</v>
      </c>
      <c r="E1406" s="184"/>
      <c r="F1406" s="184"/>
      <c r="G1406" s="185"/>
      <c r="H1406" s="184"/>
      <c r="I1406" s="185"/>
      <c r="J1406" s="184"/>
      <c r="K1406" s="184"/>
    </row>
    <row r="1407" spans="1:11" ht="12.75">
      <c r="A1407">
        <v>272</v>
      </c>
      <c r="B1407">
        <v>254</v>
      </c>
      <c r="C1407" s="187">
        <v>14.199999809265137</v>
      </c>
      <c r="D1407">
        <v>0</v>
      </c>
      <c r="E1407" s="184"/>
      <c r="F1407" s="184"/>
      <c r="G1407" s="185"/>
      <c r="H1407" s="184"/>
      <c r="I1407" s="185"/>
      <c r="J1407" s="184"/>
      <c r="K1407" s="184"/>
    </row>
    <row r="1408" spans="1:11" ht="12.75">
      <c r="A1408">
        <v>272</v>
      </c>
      <c r="B1408">
        <v>255</v>
      </c>
      <c r="C1408" s="187">
        <v>20.799999237060547</v>
      </c>
      <c r="D1408">
        <v>0</v>
      </c>
      <c r="E1408" s="184"/>
      <c r="F1408" s="184"/>
      <c r="G1408" s="185"/>
      <c r="H1408" s="184"/>
      <c r="I1408" s="185"/>
      <c r="J1408" s="184"/>
      <c r="K1408" s="184"/>
    </row>
    <row r="1409" spans="1:11" ht="12.75">
      <c r="A1409">
        <v>272</v>
      </c>
      <c r="B1409">
        <v>263</v>
      </c>
      <c r="C1409" s="187">
        <v>30.700000762939453</v>
      </c>
      <c r="D1409">
        <v>0</v>
      </c>
      <c r="E1409" s="184"/>
      <c r="F1409" s="184"/>
      <c r="G1409" s="185"/>
      <c r="H1409" s="184"/>
      <c r="I1409" s="185"/>
      <c r="J1409" s="184"/>
      <c r="K1409" s="184"/>
    </row>
    <row r="1410" spans="1:11" ht="12.75">
      <c r="A1410">
        <v>272</v>
      </c>
      <c r="B1410">
        <v>264</v>
      </c>
      <c r="C1410" s="187">
        <v>21</v>
      </c>
      <c r="D1410">
        <v>0</v>
      </c>
      <c r="E1410" s="184"/>
      <c r="F1410" s="184"/>
      <c r="G1410" s="185"/>
      <c r="H1410" s="184"/>
      <c r="I1410" s="185"/>
      <c r="J1410" s="184"/>
      <c r="K1410" s="184"/>
    </row>
    <row r="1411" spans="1:11" ht="12.75">
      <c r="A1411">
        <v>272</v>
      </c>
      <c r="B1411">
        <v>265</v>
      </c>
      <c r="C1411" s="187">
        <v>30.700000762939453</v>
      </c>
      <c r="D1411">
        <v>0</v>
      </c>
      <c r="E1411" s="184"/>
      <c r="F1411" s="184"/>
      <c r="G1411" s="185"/>
      <c r="H1411" s="184"/>
      <c r="I1411" s="185"/>
      <c r="J1411" s="184"/>
      <c r="K1411" s="184"/>
    </row>
    <row r="1412" spans="1:11" ht="12.75">
      <c r="A1412">
        <v>272</v>
      </c>
      <c r="B1412">
        <v>266</v>
      </c>
      <c r="C1412" s="187">
        <v>36.79999923706055</v>
      </c>
      <c r="D1412">
        <v>0</v>
      </c>
      <c r="E1412" s="184"/>
      <c r="F1412" s="184"/>
      <c r="G1412" s="185"/>
      <c r="H1412" s="184"/>
      <c r="I1412" s="185"/>
      <c r="J1412" s="184"/>
      <c r="K1412" s="184"/>
    </row>
    <row r="1413" spans="1:11" ht="12.75">
      <c r="A1413">
        <v>272</v>
      </c>
      <c r="B1413">
        <v>270</v>
      </c>
      <c r="C1413" s="187">
        <v>4.5</v>
      </c>
      <c r="D1413">
        <v>0</v>
      </c>
      <c r="E1413" s="184"/>
      <c r="F1413" s="184"/>
      <c r="G1413" s="185"/>
      <c r="H1413" s="184"/>
      <c r="I1413" s="185"/>
      <c r="J1413" s="184"/>
      <c r="K1413" s="184"/>
    </row>
    <row r="1414" spans="1:11" ht="12.75">
      <c r="A1414">
        <v>272</v>
      </c>
      <c r="B1414">
        <v>271</v>
      </c>
      <c r="C1414" s="187">
        <v>1.399999976158142</v>
      </c>
      <c r="D1414">
        <v>0</v>
      </c>
      <c r="E1414" s="184"/>
      <c r="F1414" s="184"/>
      <c r="G1414" s="185"/>
      <c r="H1414" s="184"/>
      <c r="I1414" s="185"/>
      <c r="J1414" s="184"/>
      <c r="K1414" s="184"/>
    </row>
    <row r="1415" spans="1:11" ht="12.75">
      <c r="A1415">
        <v>272</v>
      </c>
      <c r="B1415">
        <v>273</v>
      </c>
      <c r="C1415" s="187">
        <v>6</v>
      </c>
      <c r="D1415">
        <v>0</v>
      </c>
      <c r="E1415" s="184"/>
      <c r="F1415" s="184"/>
      <c r="G1415" s="185"/>
      <c r="H1415" s="184"/>
      <c r="I1415" s="185"/>
      <c r="J1415" s="184"/>
      <c r="K1415" s="184"/>
    </row>
    <row r="1416" spans="1:11" ht="12.75">
      <c r="A1416">
        <v>272</v>
      </c>
      <c r="B1416">
        <v>274</v>
      </c>
      <c r="C1416" s="187">
        <v>16.200000762939453</v>
      </c>
      <c r="D1416">
        <v>0</v>
      </c>
      <c r="E1416" s="184"/>
      <c r="F1416" s="184"/>
      <c r="G1416" s="185"/>
      <c r="H1416" s="184"/>
      <c r="I1416" s="185"/>
      <c r="J1416" s="184"/>
      <c r="K1416" s="184"/>
    </row>
    <row r="1417" spans="1:11" ht="12.75">
      <c r="A1417">
        <v>272</v>
      </c>
      <c r="B1417">
        <v>275</v>
      </c>
      <c r="C1417" s="187">
        <v>20.5</v>
      </c>
      <c r="D1417">
        <v>0</v>
      </c>
      <c r="E1417" s="184"/>
      <c r="F1417" s="184"/>
      <c r="G1417" s="185"/>
      <c r="H1417" s="184"/>
      <c r="I1417" s="185"/>
      <c r="J1417" s="184"/>
      <c r="K1417" s="184"/>
    </row>
    <row r="1418" spans="1:11" ht="12.75">
      <c r="A1418">
        <v>272</v>
      </c>
      <c r="B1418">
        <v>276</v>
      </c>
      <c r="C1418" s="187">
        <v>22.5</v>
      </c>
      <c r="D1418">
        <v>0</v>
      </c>
      <c r="E1418" s="184"/>
      <c r="F1418" s="184"/>
      <c r="G1418" s="185"/>
      <c r="H1418" s="184"/>
      <c r="I1418" s="185"/>
      <c r="J1418" s="184"/>
      <c r="K1418" s="184"/>
    </row>
    <row r="1419" spans="1:11" ht="12.75">
      <c r="A1419">
        <v>272</v>
      </c>
      <c r="B1419">
        <v>277</v>
      </c>
      <c r="C1419" s="187">
        <v>26</v>
      </c>
      <c r="D1419">
        <v>0</v>
      </c>
      <c r="E1419" s="184"/>
      <c r="F1419" s="184"/>
      <c r="G1419" s="185"/>
      <c r="H1419" s="184"/>
      <c r="I1419" s="185"/>
      <c r="J1419" s="184"/>
      <c r="K1419" s="184"/>
    </row>
    <row r="1420" spans="1:11" ht="12.75">
      <c r="A1420">
        <v>272</v>
      </c>
      <c r="B1420">
        <v>280</v>
      </c>
      <c r="C1420" s="187">
        <v>25.899999618530273</v>
      </c>
      <c r="D1420">
        <v>0</v>
      </c>
      <c r="E1420" s="184"/>
      <c r="F1420" s="184"/>
      <c r="G1420" s="185"/>
      <c r="H1420" s="184"/>
      <c r="I1420" s="185"/>
      <c r="J1420" s="184"/>
      <c r="K1420" s="184"/>
    </row>
    <row r="1421" spans="1:11" ht="12.75">
      <c r="A1421">
        <v>272</v>
      </c>
      <c r="B1421">
        <v>291</v>
      </c>
      <c r="C1421" s="187">
        <v>41.79999923706055</v>
      </c>
      <c r="D1421">
        <v>0</v>
      </c>
      <c r="E1421" s="184"/>
      <c r="F1421" s="184"/>
      <c r="G1421" s="185"/>
      <c r="H1421" s="184"/>
      <c r="I1421" s="185"/>
      <c r="J1421" s="184"/>
      <c r="K1421" s="184"/>
    </row>
    <row r="1422" spans="1:11" ht="12.75">
      <c r="A1422">
        <v>272</v>
      </c>
      <c r="B1422">
        <v>294</v>
      </c>
      <c r="C1422" s="187">
        <v>47.400001525878906</v>
      </c>
      <c r="D1422">
        <v>0</v>
      </c>
      <c r="E1422" s="184"/>
      <c r="F1422" s="184"/>
      <c r="G1422" s="185"/>
      <c r="H1422" s="184"/>
      <c r="I1422" s="185"/>
      <c r="J1422" s="184"/>
      <c r="K1422" s="184"/>
    </row>
    <row r="1423" spans="1:11" ht="12.75">
      <c r="A1423">
        <v>272</v>
      </c>
      <c r="B1423">
        <v>295</v>
      </c>
      <c r="C1423" s="187">
        <v>46.29999923706055</v>
      </c>
      <c r="D1423">
        <v>0</v>
      </c>
      <c r="E1423" s="184"/>
      <c r="F1423" s="184"/>
      <c r="G1423" s="185"/>
      <c r="H1423" s="184"/>
      <c r="I1423" s="185"/>
      <c r="J1423" s="184"/>
      <c r="K1423" s="184"/>
    </row>
    <row r="1424" spans="1:11" ht="12.75">
      <c r="A1424">
        <v>272</v>
      </c>
      <c r="B1424">
        <v>296</v>
      </c>
      <c r="C1424" s="187">
        <v>47.5</v>
      </c>
      <c r="D1424">
        <v>0</v>
      </c>
      <c r="E1424" s="184"/>
      <c r="F1424" s="184"/>
      <c r="G1424" s="185"/>
      <c r="H1424" s="184"/>
      <c r="I1424" s="185"/>
      <c r="J1424" s="184"/>
      <c r="K1424" s="184"/>
    </row>
    <row r="1425" spans="1:11" ht="12.75">
      <c r="A1425">
        <v>272</v>
      </c>
      <c r="B1425">
        <v>302</v>
      </c>
      <c r="C1425" s="187">
        <v>49.099998474121094</v>
      </c>
      <c r="D1425">
        <v>0</v>
      </c>
      <c r="E1425" s="184"/>
      <c r="F1425" s="184"/>
      <c r="G1425" s="185"/>
      <c r="H1425" s="184"/>
      <c r="I1425" s="185"/>
      <c r="J1425" s="184"/>
      <c r="K1425" s="184"/>
    </row>
    <row r="1426" spans="1:11" ht="12.75">
      <c r="A1426">
        <v>272</v>
      </c>
      <c r="B1426">
        <v>309</v>
      </c>
      <c r="C1426" s="187">
        <v>50.099998474121094</v>
      </c>
      <c r="D1426">
        <v>0</v>
      </c>
      <c r="E1426" s="184"/>
      <c r="F1426" s="184"/>
      <c r="G1426" s="185"/>
      <c r="H1426" s="184"/>
      <c r="I1426" s="185"/>
      <c r="J1426" s="184"/>
      <c r="K1426" s="184"/>
    </row>
    <row r="1427" spans="1:11" ht="12.75">
      <c r="A1427">
        <v>272</v>
      </c>
      <c r="B1427">
        <v>310</v>
      </c>
      <c r="C1427" s="187">
        <v>54.29999923706055</v>
      </c>
      <c r="D1427">
        <v>0</v>
      </c>
      <c r="E1427" s="184"/>
      <c r="F1427" s="184"/>
      <c r="G1427" s="185"/>
      <c r="H1427" s="184"/>
      <c r="I1427" s="185"/>
      <c r="J1427" s="184"/>
      <c r="K1427" s="184"/>
    </row>
    <row r="1428" spans="1:11" ht="12.75">
      <c r="A1428">
        <v>272</v>
      </c>
      <c r="B1428">
        <v>322</v>
      </c>
      <c r="C1428" s="187">
        <v>82</v>
      </c>
      <c r="D1428">
        <v>0</v>
      </c>
      <c r="E1428" s="184"/>
      <c r="F1428" s="184"/>
      <c r="G1428" s="185"/>
      <c r="H1428" s="184"/>
      <c r="I1428" s="185"/>
      <c r="J1428" s="184"/>
      <c r="K1428" s="184"/>
    </row>
    <row r="1429" spans="1:11" ht="12.75">
      <c r="A1429">
        <v>273</v>
      </c>
      <c r="B1429">
        <v>263</v>
      </c>
      <c r="C1429" s="187">
        <v>37.400001525878906</v>
      </c>
      <c r="D1429">
        <v>0</v>
      </c>
      <c r="E1429" s="184"/>
      <c r="F1429" s="184"/>
      <c r="G1429" s="185"/>
      <c r="H1429" s="184"/>
      <c r="I1429" s="185"/>
      <c r="J1429" s="184"/>
      <c r="K1429" s="184"/>
    </row>
    <row r="1430" spans="1:11" ht="12.75">
      <c r="A1430">
        <v>273</v>
      </c>
      <c r="B1430">
        <v>264</v>
      </c>
      <c r="C1430" s="187">
        <v>27.700000762939453</v>
      </c>
      <c r="D1430">
        <v>0</v>
      </c>
      <c r="E1430" s="184"/>
      <c r="F1430" s="184"/>
      <c r="G1430" s="185"/>
      <c r="H1430" s="184"/>
      <c r="I1430" s="185"/>
      <c r="J1430" s="184"/>
      <c r="K1430" s="184"/>
    </row>
    <row r="1431" spans="1:11" ht="12.75">
      <c r="A1431">
        <v>273</v>
      </c>
      <c r="B1431">
        <v>265</v>
      </c>
      <c r="C1431" s="187">
        <v>36.70000076293945</v>
      </c>
      <c r="D1431">
        <v>0</v>
      </c>
      <c r="E1431" s="184"/>
      <c r="F1431" s="184"/>
      <c r="G1431" s="185"/>
      <c r="H1431" s="184"/>
      <c r="I1431" s="185"/>
      <c r="J1431" s="184"/>
      <c r="K1431" s="184"/>
    </row>
    <row r="1432" spans="1:11" ht="12.75">
      <c r="A1432">
        <v>273</v>
      </c>
      <c r="B1432">
        <v>270</v>
      </c>
      <c r="C1432" s="187">
        <v>10.399999618530273</v>
      </c>
      <c r="D1432">
        <v>0</v>
      </c>
      <c r="E1432" s="184"/>
      <c r="F1432" s="184"/>
      <c r="G1432" s="185"/>
      <c r="H1432" s="184"/>
      <c r="I1432" s="185"/>
      <c r="J1432" s="184"/>
      <c r="K1432" s="184"/>
    </row>
    <row r="1433" spans="1:11" ht="12.75">
      <c r="A1433">
        <v>273</v>
      </c>
      <c r="B1433">
        <v>272</v>
      </c>
      <c r="C1433" s="187">
        <v>6</v>
      </c>
      <c r="D1433">
        <v>0</v>
      </c>
      <c r="E1433" s="184"/>
      <c r="F1433" s="184"/>
      <c r="G1433" s="185"/>
      <c r="H1433" s="184"/>
      <c r="I1433" s="185"/>
      <c r="J1433" s="184"/>
      <c r="K1433" s="184"/>
    </row>
    <row r="1434" spans="1:11" ht="12.75">
      <c r="A1434">
        <v>273</v>
      </c>
      <c r="B1434">
        <v>273</v>
      </c>
      <c r="C1434" s="187">
        <v>11.5</v>
      </c>
      <c r="D1434">
        <v>0</v>
      </c>
      <c r="E1434" s="184"/>
      <c r="F1434" s="184"/>
      <c r="G1434" s="185"/>
      <c r="H1434" s="184"/>
      <c r="I1434" s="185"/>
      <c r="J1434" s="184"/>
      <c r="K1434" s="184"/>
    </row>
    <row r="1435" spans="1:11" ht="12.75">
      <c r="A1435">
        <v>273</v>
      </c>
      <c r="B1435">
        <v>274</v>
      </c>
      <c r="C1435" s="187">
        <v>11.5</v>
      </c>
      <c r="D1435">
        <v>0</v>
      </c>
      <c r="E1435" s="184"/>
      <c r="F1435" s="184"/>
      <c r="G1435" s="185"/>
      <c r="H1435" s="184"/>
      <c r="I1435" s="185"/>
      <c r="J1435" s="184"/>
      <c r="K1435" s="184"/>
    </row>
    <row r="1436" spans="1:11" ht="12.75">
      <c r="A1436">
        <v>273</v>
      </c>
      <c r="B1436">
        <v>275</v>
      </c>
      <c r="C1436" s="187">
        <v>17</v>
      </c>
      <c r="D1436">
        <v>0</v>
      </c>
      <c r="E1436" s="184"/>
      <c r="F1436" s="184"/>
      <c r="G1436" s="185"/>
      <c r="H1436" s="184"/>
      <c r="I1436" s="185"/>
      <c r="J1436" s="184"/>
      <c r="K1436" s="184"/>
    </row>
    <row r="1437" spans="1:11" ht="12.75">
      <c r="A1437">
        <v>273</v>
      </c>
      <c r="B1437">
        <v>276</v>
      </c>
      <c r="C1437" s="187">
        <v>17.299999237060547</v>
      </c>
      <c r="D1437">
        <v>0</v>
      </c>
      <c r="E1437" s="184"/>
      <c r="F1437" s="184"/>
      <c r="G1437" s="185"/>
      <c r="H1437" s="184"/>
      <c r="I1437" s="185"/>
      <c r="J1437" s="184"/>
      <c r="K1437" s="184"/>
    </row>
    <row r="1438" spans="1:11" ht="12.75">
      <c r="A1438">
        <v>273</v>
      </c>
      <c r="B1438">
        <v>277</v>
      </c>
      <c r="C1438" s="187">
        <v>22.399999618530273</v>
      </c>
      <c r="D1438">
        <v>0</v>
      </c>
      <c r="E1438" s="184"/>
      <c r="F1438" s="184"/>
      <c r="G1438" s="185"/>
      <c r="H1438" s="184"/>
      <c r="I1438" s="185"/>
      <c r="J1438" s="184"/>
      <c r="K1438" s="184"/>
    </row>
    <row r="1439" spans="1:11" ht="12.75">
      <c r="A1439">
        <v>273</v>
      </c>
      <c r="B1439">
        <v>281</v>
      </c>
      <c r="C1439" s="187">
        <v>26.600000381469727</v>
      </c>
      <c r="D1439">
        <v>0</v>
      </c>
      <c r="E1439" s="184"/>
      <c r="F1439" s="184"/>
      <c r="G1439" s="185"/>
      <c r="H1439" s="184"/>
      <c r="I1439" s="185"/>
      <c r="J1439" s="184"/>
      <c r="K1439" s="184"/>
    </row>
    <row r="1440" spans="1:11" ht="12.75">
      <c r="A1440">
        <v>273</v>
      </c>
      <c r="B1440">
        <v>291</v>
      </c>
      <c r="C1440" s="187">
        <v>38.79999923706055</v>
      </c>
      <c r="D1440">
        <v>0</v>
      </c>
      <c r="E1440" s="184"/>
      <c r="F1440" s="184"/>
      <c r="G1440" s="185"/>
      <c r="H1440" s="184"/>
      <c r="I1440" s="185"/>
      <c r="J1440" s="184"/>
      <c r="K1440" s="184"/>
    </row>
    <row r="1441" spans="1:11" ht="12.75">
      <c r="A1441">
        <v>273</v>
      </c>
      <c r="B1441">
        <v>294</v>
      </c>
      <c r="C1441" s="187">
        <v>45.70000076293945</v>
      </c>
      <c r="D1441">
        <v>0</v>
      </c>
      <c r="E1441" s="184"/>
      <c r="F1441" s="184"/>
      <c r="G1441" s="185"/>
      <c r="H1441" s="184"/>
      <c r="I1441" s="185"/>
      <c r="J1441" s="184"/>
      <c r="K1441" s="184"/>
    </row>
    <row r="1442" spans="1:11" ht="12.75">
      <c r="A1442">
        <v>273</v>
      </c>
      <c r="B1442">
        <v>295</v>
      </c>
      <c r="C1442" s="187">
        <v>45.20000076293945</v>
      </c>
      <c r="D1442">
        <v>0</v>
      </c>
      <c r="E1442" s="184"/>
      <c r="F1442" s="184"/>
      <c r="G1442" s="185"/>
      <c r="H1442" s="184"/>
      <c r="I1442" s="185"/>
      <c r="J1442" s="184"/>
      <c r="K1442" s="184"/>
    </row>
    <row r="1443" spans="1:11" ht="12.75">
      <c r="A1443">
        <v>273</v>
      </c>
      <c r="B1443">
        <v>296</v>
      </c>
      <c r="C1443" s="187">
        <v>45.20000076293945</v>
      </c>
      <c r="D1443">
        <v>0</v>
      </c>
      <c r="E1443" s="184"/>
      <c r="F1443" s="184"/>
      <c r="G1443" s="185"/>
      <c r="H1443" s="184"/>
      <c r="I1443" s="185"/>
      <c r="J1443" s="184"/>
      <c r="K1443" s="184"/>
    </row>
    <row r="1444" spans="1:11" ht="12.75">
      <c r="A1444">
        <v>273</v>
      </c>
      <c r="B1444">
        <v>302</v>
      </c>
      <c r="C1444" s="187">
        <v>47.79999923706055</v>
      </c>
      <c r="D1444">
        <v>0</v>
      </c>
      <c r="E1444" s="184"/>
      <c r="F1444" s="184"/>
      <c r="G1444" s="185"/>
      <c r="H1444" s="184"/>
      <c r="I1444" s="185"/>
      <c r="J1444" s="184"/>
      <c r="K1444" s="184"/>
    </row>
    <row r="1445" spans="1:11" ht="12.75">
      <c r="A1445">
        <v>273</v>
      </c>
      <c r="B1445">
        <v>309</v>
      </c>
      <c r="C1445" s="187">
        <v>49.599998474121094</v>
      </c>
      <c r="D1445">
        <v>0</v>
      </c>
      <c r="E1445" s="184"/>
      <c r="F1445" s="184"/>
      <c r="G1445" s="185"/>
      <c r="H1445" s="184"/>
      <c r="I1445" s="185"/>
      <c r="J1445" s="184"/>
      <c r="K1445" s="184"/>
    </row>
    <row r="1446" spans="1:11" ht="12.75">
      <c r="A1446">
        <v>273</v>
      </c>
      <c r="B1446">
        <v>310</v>
      </c>
      <c r="C1446" s="187">
        <v>54.20000076293945</v>
      </c>
      <c r="D1446">
        <v>0</v>
      </c>
      <c r="E1446" s="184"/>
      <c r="F1446" s="184"/>
      <c r="G1446" s="185"/>
      <c r="H1446" s="184"/>
      <c r="I1446" s="185"/>
      <c r="J1446" s="184"/>
      <c r="K1446" s="184"/>
    </row>
    <row r="1447" spans="1:11" ht="12.75">
      <c r="A1447">
        <v>273</v>
      </c>
      <c r="B1447">
        <v>322</v>
      </c>
      <c r="C1447" s="187">
        <v>84</v>
      </c>
      <c r="D1447">
        <v>0</v>
      </c>
      <c r="E1447" s="184"/>
      <c r="F1447" s="184"/>
      <c r="G1447" s="185"/>
      <c r="H1447" s="184"/>
      <c r="I1447" s="185"/>
      <c r="J1447" s="184"/>
      <c r="K1447" s="184"/>
    </row>
    <row r="1448" spans="1:11" ht="12.75">
      <c r="A1448">
        <v>274</v>
      </c>
      <c r="B1448">
        <v>255</v>
      </c>
      <c r="C1448" s="187">
        <v>37</v>
      </c>
      <c r="D1448">
        <v>0</v>
      </c>
      <c r="E1448" s="184"/>
      <c r="F1448" s="184"/>
      <c r="G1448" s="185"/>
      <c r="H1448" s="184"/>
      <c r="I1448" s="185"/>
      <c r="J1448" s="184"/>
      <c r="K1448" s="184"/>
    </row>
    <row r="1449" spans="1:11" ht="12.75">
      <c r="A1449">
        <v>274</v>
      </c>
      <c r="B1449">
        <v>263</v>
      </c>
      <c r="C1449" s="187">
        <v>46.5</v>
      </c>
      <c r="D1449">
        <v>0</v>
      </c>
      <c r="E1449" s="184"/>
      <c r="F1449" s="184"/>
      <c r="G1449" s="185"/>
      <c r="H1449" s="184"/>
      <c r="I1449" s="185"/>
      <c r="J1449" s="184"/>
      <c r="K1449" s="184"/>
    </row>
    <row r="1450" spans="1:11" ht="12.75">
      <c r="A1450">
        <v>274</v>
      </c>
      <c r="B1450">
        <v>264</v>
      </c>
      <c r="C1450" s="187">
        <v>35.29999923706055</v>
      </c>
      <c r="D1450">
        <v>0</v>
      </c>
      <c r="E1450" s="184"/>
      <c r="F1450" s="184"/>
      <c r="G1450" s="185"/>
      <c r="H1450" s="184"/>
      <c r="I1450" s="185"/>
      <c r="J1450" s="184"/>
      <c r="K1450" s="184"/>
    </row>
    <row r="1451" spans="1:11" ht="12.75">
      <c r="A1451">
        <v>274</v>
      </c>
      <c r="B1451">
        <v>265</v>
      </c>
      <c r="C1451" s="187">
        <v>40</v>
      </c>
      <c r="D1451">
        <v>0</v>
      </c>
      <c r="E1451" s="184"/>
      <c r="F1451" s="184"/>
      <c r="G1451" s="185"/>
      <c r="H1451" s="184"/>
      <c r="I1451" s="185"/>
      <c r="J1451" s="184"/>
      <c r="K1451" s="184"/>
    </row>
    <row r="1452" spans="1:11" ht="12.75">
      <c r="A1452">
        <v>274</v>
      </c>
      <c r="B1452">
        <v>270</v>
      </c>
      <c r="C1452" s="187">
        <v>18.200000762939453</v>
      </c>
      <c r="D1452">
        <v>0</v>
      </c>
      <c r="E1452" s="184"/>
      <c r="F1452" s="184"/>
      <c r="G1452" s="185"/>
      <c r="H1452" s="184"/>
      <c r="I1452" s="185"/>
      <c r="J1452" s="184"/>
      <c r="K1452" s="184"/>
    </row>
    <row r="1453" spans="1:11" ht="12.75">
      <c r="A1453">
        <v>274</v>
      </c>
      <c r="B1453">
        <v>272</v>
      </c>
      <c r="C1453" s="187">
        <v>16.200000762939453</v>
      </c>
      <c r="D1453">
        <v>0</v>
      </c>
      <c r="E1453" s="184"/>
      <c r="F1453" s="184"/>
      <c r="G1453" s="185"/>
      <c r="H1453" s="184"/>
      <c r="I1453" s="185"/>
      <c r="J1453" s="184"/>
      <c r="K1453" s="184"/>
    </row>
    <row r="1454" spans="1:11" ht="12.75">
      <c r="A1454">
        <v>274</v>
      </c>
      <c r="B1454">
        <v>273</v>
      </c>
      <c r="C1454" s="187">
        <v>11.5</v>
      </c>
      <c r="D1454">
        <v>0</v>
      </c>
      <c r="E1454" s="184"/>
      <c r="F1454" s="184"/>
      <c r="G1454" s="185"/>
      <c r="H1454" s="184"/>
      <c r="I1454" s="185"/>
      <c r="J1454" s="184"/>
      <c r="K1454" s="184"/>
    </row>
    <row r="1455" spans="1:11" ht="12.75">
      <c r="A1455">
        <v>274</v>
      </c>
      <c r="B1455">
        <v>275</v>
      </c>
      <c r="C1455" s="187">
        <v>6.5</v>
      </c>
      <c r="D1455">
        <v>0</v>
      </c>
      <c r="E1455" s="184"/>
      <c r="F1455" s="184"/>
      <c r="G1455" s="185"/>
      <c r="H1455" s="184"/>
      <c r="I1455" s="185"/>
      <c r="J1455" s="184"/>
      <c r="K1455" s="184"/>
    </row>
    <row r="1456" spans="1:11" ht="12.75">
      <c r="A1456">
        <v>274</v>
      </c>
      <c r="B1456">
        <v>276</v>
      </c>
      <c r="C1456" s="187">
        <v>6.199999809265137</v>
      </c>
      <c r="D1456">
        <v>0</v>
      </c>
      <c r="E1456" s="184"/>
      <c r="F1456" s="184"/>
      <c r="G1456" s="185"/>
      <c r="H1456" s="184"/>
      <c r="I1456" s="185"/>
      <c r="J1456" s="184"/>
      <c r="K1456" s="184"/>
    </row>
    <row r="1457" spans="1:11" ht="12.75">
      <c r="A1457">
        <v>274</v>
      </c>
      <c r="B1457">
        <v>277</v>
      </c>
      <c r="C1457" s="187">
        <v>10.5</v>
      </c>
      <c r="D1457">
        <v>0</v>
      </c>
      <c r="E1457" s="184"/>
      <c r="F1457" s="184"/>
      <c r="G1457" s="185"/>
      <c r="H1457" s="184"/>
      <c r="I1457" s="185"/>
      <c r="J1457" s="184"/>
      <c r="K1457" s="184"/>
    </row>
    <row r="1458" spans="1:11" ht="12.75">
      <c r="A1458">
        <v>274</v>
      </c>
      <c r="B1458">
        <v>296</v>
      </c>
      <c r="C1458" s="187">
        <v>37.5</v>
      </c>
      <c r="D1458">
        <v>0</v>
      </c>
      <c r="E1458" s="184"/>
      <c r="F1458" s="184"/>
      <c r="G1458" s="185"/>
      <c r="H1458" s="184"/>
      <c r="I1458" s="185"/>
      <c r="J1458" s="184"/>
      <c r="K1458" s="184"/>
    </row>
    <row r="1459" spans="1:11" ht="12.75">
      <c r="A1459">
        <v>274</v>
      </c>
      <c r="B1459">
        <v>302</v>
      </c>
      <c r="C1459" s="187">
        <v>41</v>
      </c>
      <c r="D1459">
        <v>0</v>
      </c>
      <c r="E1459" s="184"/>
      <c r="F1459" s="184"/>
      <c r="G1459" s="185"/>
      <c r="H1459" s="184"/>
      <c r="I1459" s="185"/>
      <c r="J1459" s="184"/>
      <c r="K1459" s="184"/>
    </row>
    <row r="1460" spans="1:11" ht="12.75">
      <c r="A1460">
        <v>274</v>
      </c>
      <c r="B1460">
        <v>309</v>
      </c>
      <c r="C1460" s="187">
        <v>44</v>
      </c>
      <c r="D1460">
        <v>0</v>
      </c>
      <c r="E1460" s="184"/>
      <c r="F1460" s="184"/>
      <c r="G1460" s="185"/>
      <c r="H1460" s="184"/>
      <c r="I1460" s="185"/>
      <c r="J1460" s="184"/>
      <c r="K1460" s="184"/>
    </row>
    <row r="1461" spans="1:11" ht="12.75">
      <c r="A1461">
        <v>274</v>
      </c>
      <c r="B1461">
        <v>310</v>
      </c>
      <c r="C1461" s="187">
        <v>47.79999923706055</v>
      </c>
      <c r="D1461">
        <v>0</v>
      </c>
      <c r="E1461" s="184"/>
      <c r="F1461" s="184"/>
      <c r="G1461" s="185"/>
      <c r="H1461" s="184"/>
      <c r="I1461" s="185"/>
      <c r="J1461" s="184"/>
      <c r="K1461" s="184"/>
    </row>
    <row r="1462" spans="1:11" ht="12.75">
      <c r="A1462">
        <v>275</v>
      </c>
      <c r="B1462">
        <v>254</v>
      </c>
      <c r="C1462" s="187">
        <v>35.20000076293945</v>
      </c>
      <c r="D1462">
        <v>0</v>
      </c>
      <c r="E1462" s="184"/>
      <c r="F1462" s="184"/>
      <c r="G1462" s="185"/>
      <c r="H1462" s="184"/>
      <c r="I1462" s="185"/>
      <c r="J1462" s="184"/>
      <c r="K1462" s="184"/>
    </row>
    <row r="1463" spans="1:11" ht="12.75">
      <c r="A1463">
        <v>275</v>
      </c>
      <c r="B1463">
        <v>255</v>
      </c>
      <c r="C1463" s="187">
        <v>41.5</v>
      </c>
      <c r="D1463">
        <v>0</v>
      </c>
      <c r="E1463" s="184"/>
      <c r="F1463" s="184"/>
      <c r="G1463" s="185"/>
      <c r="H1463" s="184"/>
      <c r="I1463" s="185"/>
      <c r="J1463" s="184"/>
      <c r="K1463" s="184"/>
    </row>
    <row r="1464" spans="1:11" ht="12.75">
      <c r="A1464">
        <v>275</v>
      </c>
      <c r="B1464">
        <v>263</v>
      </c>
      <c r="C1464" s="187">
        <v>49.29999923706055</v>
      </c>
      <c r="D1464">
        <v>0</v>
      </c>
      <c r="E1464" s="184"/>
      <c r="F1464" s="184"/>
      <c r="G1464" s="185"/>
      <c r="H1464" s="184"/>
      <c r="I1464" s="185"/>
      <c r="J1464" s="184"/>
      <c r="K1464" s="184"/>
    </row>
    <row r="1465" spans="1:11" ht="12.75">
      <c r="A1465">
        <v>275</v>
      </c>
      <c r="B1465">
        <v>264</v>
      </c>
      <c r="C1465" s="187">
        <v>36.5</v>
      </c>
      <c r="D1465">
        <v>0</v>
      </c>
      <c r="E1465" s="184"/>
      <c r="F1465" s="184"/>
      <c r="G1465" s="185"/>
      <c r="H1465" s="184"/>
      <c r="I1465" s="185"/>
      <c r="J1465" s="184"/>
      <c r="K1465" s="184"/>
    </row>
    <row r="1466" spans="1:11" ht="12.75">
      <c r="A1466">
        <v>275</v>
      </c>
      <c r="B1466">
        <v>265</v>
      </c>
      <c r="C1466" s="187">
        <v>40.20000076293945</v>
      </c>
      <c r="D1466">
        <v>0</v>
      </c>
      <c r="E1466" s="184"/>
      <c r="F1466" s="184"/>
      <c r="G1466" s="185"/>
      <c r="H1466" s="184"/>
      <c r="I1466" s="185"/>
      <c r="J1466" s="184"/>
      <c r="K1466" s="184"/>
    </row>
    <row r="1467" spans="1:11" ht="12.75">
      <c r="A1467">
        <v>275</v>
      </c>
      <c r="B1467">
        <v>266</v>
      </c>
      <c r="C1467" s="187">
        <v>49.5</v>
      </c>
      <c r="D1467">
        <v>0</v>
      </c>
      <c r="E1467" s="184"/>
      <c r="F1467" s="184"/>
      <c r="G1467" s="185"/>
      <c r="H1467" s="184"/>
      <c r="I1467" s="185"/>
      <c r="J1467" s="184"/>
      <c r="K1467" s="184"/>
    </row>
    <row r="1468" spans="1:11" ht="12.75">
      <c r="A1468">
        <v>275</v>
      </c>
      <c r="B1468">
        <v>270</v>
      </c>
      <c r="C1468" s="187">
        <v>21.799999237060547</v>
      </c>
      <c r="D1468">
        <v>0</v>
      </c>
      <c r="E1468" s="184"/>
      <c r="F1468" s="184"/>
      <c r="G1468" s="185"/>
      <c r="H1468" s="184"/>
      <c r="I1468" s="185"/>
      <c r="J1468" s="184"/>
      <c r="K1468" s="184"/>
    </row>
    <row r="1469" spans="1:11" ht="12.75">
      <c r="A1469">
        <v>275</v>
      </c>
      <c r="B1469">
        <v>272</v>
      </c>
      <c r="C1469" s="187">
        <v>20.5</v>
      </c>
      <c r="D1469">
        <v>0</v>
      </c>
      <c r="E1469" s="184"/>
      <c r="F1469" s="184"/>
      <c r="G1469" s="185"/>
      <c r="H1469" s="184"/>
      <c r="I1469" s="185"/>
      <c r="J1469" s="184"/>
      <c r="K1469" s="184"/>
    </row>
    <row r="1470" spans="1:11" ht="12.75">
      <c r="A1470">
        <v>275</v>
      </c>
      <c r="B1470">
        <v>273</v>
      </c>
      <c r="C1470" s="187">
        <v>17</v>
      </c>
      <c r="D1470">
        <v>0</v>
      </c>
      <c r="E1470" s="184"/>
      <c r="F1470" s="184"/>
      <c r="G1470" s="185"/>
      <c r="H1470" s="184"/>
      <c r="I1470" s="185"/>
      <c r="J1470" s="184"/>
      <c r="K1470" s="184"/>
    </row>
    <row r="1471" spans="1:11" ht="12.75">
      <c r="A1471">
        <v>275</v>
      </c>
      <c r="B1471">
        <v>274</v>
      </c>
      <c r="C1471" s="187">
        <v>6.5</v>
      </c>
      <c r="D1471">
        <v>0</v>
      </c>
      <c r="E1471" s="184"/>
      <c r="F1471" s="184"/>
      <c r="G1471" s="185"/>
      <c r="H1471" s="184"/>
      <c r="I1471" s="185"/>
      <c r="J1471" s="184"/>
      <c r="K1471" s="184"/>
    </row>
    <row r="1472" spans="1:11" ht="12.75">
      <c r="A1472">
        <v>275</v>
      </c>
      <c r="B1472">
        <v>276</v>
      </c>
      <c r="C1472" s="187">
        <v>8.800000190734863</v>
      </c>
      <c r="D1472">
        <v>0</v>
      </c>
      <c r="E1472" s="184"/>
      <c r="F1472" s="184"/>
      <c r="G1472" s="185"/>
      <c r="H1472" s="184"/>
      <c r="I1472" s="185"/>
      <c r="J1472" s="184"/>
      <c r="K1472" s="184"/>
    </row>
    <row r="1473" spans="1:11" ht="12.75">
      <c r="A1473">
        <v>275</v>
      </c>
      <c r="B1473">
        <v>277</v>
      </c>
      <c r="C1473" s="187">
        <v>6</v>
      </c>
      <c r="D1473">
        <v>0</v>
      </c>
      <c r="E1473" s="184"/>
      <c r="F1473" s="184"/>
      <c r="G1473" s="185"/>
      <c r="H1473" s="184"/>
      <c r="I1473" s="185"/>
      <c r="J1473" s="184"/>
      <c r="K1473" s="184"/>
    </row>
    <row r="1474" spans="1:11" ht="12.75">
      <c r="A1474">
        <v>275</v>
      </c>
      <c r="B1474">
        <v>279</v>
      </c>
      <c r="C1474" s="187">
        <v>9.699999809265137</v>
      </c>
      <c r="D1474">
        <v>0</v>
      </c>
      <c r="E1474" s="184"/>
      <c r="F1474" s="184"/>
      <c r="G1474" s="185"/>
      <c r="H1474" s="184"/>
      <c r="I1474" s="185"/>
      <c r="J1474" s="184"/>
      <c r="K1474" s="184"/>
    </row>
    <row r="1475" spans="1:11" ht="12.75">
      <c r="A1475">
        <v>275</v>
      </c>
      <c r="B1475">
        <v>280</v>
      </c>
      <c r="C1475" s="187">
        <v>5.699999809265137</v>
      </c>
      <c r="D1475">
        <v>0</v>
      </c>
      <c r="E1475" s="184"/>
      <c r="F1475" s="184"/>
      <c r="G1475" s="185"/>
      <c r="H1475" s="184"/>
      <c r="I1475" s="185"/>
      <c r="J1475" s="184"/>
      <c r="K1475" s="184"/>
    </row>
    <row r="1476" spans="1:11" ht="12.75">
      <c r="A1476">
        <v>275</v>
      </c>
      <c r="B1476">
        <v>281</v>
      </c>
      <c r="C1476" s="187">
        <v>8.699999809265137</v>
      </c>
      <c r="D1476">
        <v>0</v>
      </c>
      <c r="E1476" s="184"/>
      <c r="F1476" s="184"/>
      <c r="G1476" s="185"/>
      <c r="H1476" s="184"/>
      <c r="I1476" s="185"/>
      <c r="J1476" s="184"/>
      <c r="K1476" s="184"/>
    </row>
    <row r="1477" spans="1:11" ht="12.75">
      <c r="A1477">
        <v>275</v>
      </c>
      <c r="B1477">
        <v>282</v>
      </c>
      <c r="C1477" s="187">
        <v>13</v>
      </c>
      <c r="D1477">
        <v>0</v>
      </c>
      <c r="E1477" s="184"/>
      <c r="F1477" s="184"/>
      <c r="G1477" s="185"/>
      <c r="H1477" s="184"/>
      <c r="I1477" s="185"/>
      <c r="J1477" s="184"/>
      <c r="K1477" s="184"/>
    </row>
    <row r="1478" spans="1:11" ht="12.75">
      <c r="A1478">
        <v>275</v>
      </c>
      <c r="B1478">
        <v>291</v>
      </c>
      <c r="C1478" s="187">
        <v>23.5</v>
      </c>
      <c r="D1478">
        <v>0</v>
      </c>
      <c r="E1478" s="184"/>
      <c r="F1478" s="184"/>
      <c r="G1478" s="185"/>
      <c r="H1478" s="184"/>
      <c r="I1478" s="185"/>
      <c r="J1478" s="184"/>
      <c r="K1478" s="184"/>
    </row>
    <row r="1479" spans="1:11" ht="12.75">
      <c r="A1479">
        <v>275</v>
      </c>
      <c r="B1479">
        <v>294</v>
      </c>
      <c r="C1479" s="187">
        <v>29.299999237060547</v>
      </c>
      <c r="D1479">
        <v>0</v>
      </c>
      <c r="E1479" s="184"/>
      <c r="F1479" s="184"/>
      <c r="G1479" s="185"/>
      <c r="H1479" s="184"/>
      <c r="I1479" s="185"/>
      <c r="J1479" s="184"/>
      <c r="K1479" s="184"/>
    </row>
    <row r="1480" spans="1:11" ht="12.75">
      <c r="A1480">
        <v>275</v>
      </c>
      <c r="B1480">
        <v>295</v>
      </c>
      <c r="C1480" s="187">
        <v>29.5</v>
      </c>
      <c r="D1480">
        <v>0</v>
      </c>
      <c r="E1480" s="184"/>
      <c r="F1480" s="184"/>
      <c r="G1480" s="185"/>
      <c r="H1480" s="184"/>
      <c r="I1480" s="185"/>
      <c r="J1480" s="184"/>
      <c r="K1480" s="184"/>
    </row>
    <row r="1481" spans="1:11" ht="12.75">
      <c r="A1481">
        <v>275</v>
      </c>
      <c r="B1481">
        <v>296</v>
      </c>
      <c r="C1481" s="187">
        <v>31</v>
      </c>
      <c r="D1481">
        <v>0</v>
      </c>
      <c r="E1481" s="184"/>
      <c r="F1481" s="184"/>
      <c r="G1481" s="185"/>
      <c r="H1481" s="184"/>
      <c r="I1481" s="185"/>
      <c r="J1481" s="184"/>
      <c r="K1481" s="184"/>
    </row>
    <row r="1482" spans="1:11" ht="12.75">
      <c r="A1482">
        <v>275</v>
      </c>
      <c r="B1482">
        <v>302</v>
      </c>
      <c r="C1482" s="187">
        <v>34.29999923706055</v>
      </c>
      <c r="D1482">
        <v>0</v>
      </c>
      <c r="E1482" s="184"/>
      <c r="F1482" s="184"/>
      <c r="G1482" s="185"/>
      <c r="H1482" s="184"/>
      <c r="I1482" s="185"/>
      <c r="J1482" s="184"/>
      <c r="K1482" s="184"/>
    </row>
    <row r="1483" spans="1:11" ht="12.75">
      <c r="A1483">
        <v>275</v>
      </c>
      <c r="B1483">
        <v>309</v>
      </c>
      <c r="C1483" s="187">
        <v>38</v>
      </c>
      <c r="D1483">
        <v>0</v>
      </c>
      <c r="E1483" s="184"/>
      <c r="F1483" s="184"/>
      <c r="G1483" s="185"/>
      <c r="H1483" s="184"/>
      <c r="I1483" s="185"/>
      <c r="J1483" s="184"/>
      <c r="K1483" s="184"/>
    </row>
    <row r="1484" spans="1:11" ht="12.75">
      <c r="A1484">
        <v>275</v>
      </c>
      <c r="B1484">
        <v>310</v>
      </c>
      <c r="C1484" s="187">
        <v>41.599998474121094</v>
      </c>
      <c r="D1484">
        <v>0</v>
      </c>
      <c r="E1484" s="184"/>
      <c r="F1484" s="184"/>
      <c r="G1484" s="185"/>
      <c r="H1484" s="184"/>
      <c r="I1484" s="185"/>
      <c r="J1484" s="184"/>
      <c r="K1484" s="184"/>
    </row>
    <row r="1485" spans="1:11" ht="12.75">
      <c r="A1485">
        <v>275</v>
      </c>
      <c r="B1485">
        <v>322</v>
      </c>
      <c r="C1485" s="187">
        <v>72.5</v>
      </c>
      <c r="D1485">
        <v>0</v>
      </c>
      <c r="E1485" s="184"/>
      <c r="F1485" s="184"/>
      <c r="G1485" s="185"/>
      <c r="H1485" s="184"/>
      <c r="I1485" s="185"/>
      <c r="J1485" s="184"/>
      <c r="K1485" s="184"/>
    </row>
    <row r="1486" spans="1:11" ht="12.75">
      <c r="A1486">
        <v>276</v>
      </c>
      <c r="B1486">
        <v>264</v>
      </c>
      <c r="C1486" s="187">
        <v>41.099998474121094</v>
      </c>
      <c r="D1486">
        <v>0</v>
      </c>
      <c r="E1486" s="184"/>
      <c r="F1486" s="184"/>
      <c r="G1486" s="185"/>
      <c r="H1486" s="184"/>
      <c r="I1486" s="185"/>
      <c r="J1486" s="184"/>
      <c r="K1486" s="184"/>
    </row>
    <row r="1487" spans="1:11" ht="12.75">
      <c r="A1487">
        <v>276</v>
      </c>
      <c r="B1487">
        <v>265</v>
      </c>
      <c r="C1487" s="187">
        <v>46.599998474121094</v>
      </c>
      <c r="D1487">
        <v>0</v>
      </c>
      <c r="E1487" s="184"/>
      <c r="F1487" s="184"/>
      <c r="G1487" s="185"/>
      <c r="H1487" s="184"/>
      <c r="I1487" s="185"/>
      <c r="J1487" s="184"/>
      <c r="K1487" s="184"/>
    </row>
    <row r="1488" spans="1:11" ht="12.75">
      <c r="A1488">
        <v>276</v>
      </c>
      <c r="B1488">
        <v>272</v>
      </c>
      <c r="C1488" s="187">
        <v>22.5</v>
      </c>
      <c r="D1488">
        <v>0</v>
      </c>
      <c r="E1488" s="184"/>
      <c r="F1488" s="184"/>
      <c r="G1488" s="185"/>
      <c r="H1488" s="184"/>
      <c r="I1488" s="185"/>
      <c r="J1488" s="184"/>
      <c r="K1488" s="184"/>
    </row>
    <row r="1489" spans="1:11" ht="12.75">
      <c r="A1489">
        <v>276</v>
      </c>
      <c r="B1489">
        <v>273</v>
      </c>
      <c r="C1489" s="187">
        <v>17.299999237060547</v>
      </c>
      <c r="D1489">
        <v>0</v>
      </c>
      <c r="E1489" s="184"/>
      <c r="F1489" s="184"/>
      <c r="G1489" s="185"/>
      <c r="H1489" s="184"/>
      <c r="I1489" s="185"/>
      <c r="J1489" s="184"/>
      <c r="K1489" s="184"/>
    </row>
    <row r="1490" spans="1:11" ht="12.75">
      <c r="A1490">
        <v>276</v>
      </c>
      <c r="B1490">
        <v>274</v>
      </c>
      <c r="C1490" s="187">
        <v>6.199999809265137</v>
      </c>
      <c r="D1490">
        <v>0</v>
      </c>
      <c r="E1490" s="184"/>
      <c r="F1490" s="184"/>
      <c r="G1490" s="185"/>
      <c r="H1490" s="184"/>
      <c r="I1490" s="185"/>
      <c r="J1490" s="184"/>
      <c r="K1490" s="184"/>
    </row>
    <row r="1491" spans="1:11" ht="12.75">
      <c r="A1491">
        <v>276</v>
      </c>
      <c r="B1491">
        <v>275</v>
      </c>
      <c r="C1491" s="187">
        <v>8.800000190734863</v>
      </c>
      <c r="D1491">
        <v>0</v>
      </c>
      <c r="E1491" s="184"/>
      <c r="F1491" s="184"/>
      <c r="G1491" s="185"/>
      <c r="H1491" s="184"/>
      <c r="I1491" s="185"/>
      <c r="J1491" s="184"/>
      <c r="K1491" s="184"/>
    </row>
    <row r="1492" spans="1:11" ht="12.75">
      <c r="A1492">
        <v>276</v>
      </c>
      <c r="B1492">
        <v>277</v>
      </c>
      <c r="C1492" s="187">
        <v>7.800000190734863</v>
      </c>
      <c r="D1492">
        <v>0</v>
      </c>
      <c r="E1492" s="184"/>
      <c r="F1492" s="184"/>
      <c r="G1492" s="185"/>
      <c r="H1492" s="184"/>
      <c r="I1492" s="185"/>
      <c r="J1492" s="184"/>
      <c r="K1492" s="184"/>
    </row>
    <row r="1493" spans="1:11" ht="12.75">
      <c r="A1493">
        <v>276</v>
      </c>
      <c r="B1493">
        <v>280</v>
      </c>
      <c r="C1493" s="187">
        <v>11.699999809265137</v>
      </c>
      <c r="D1493">
        <v>0</v>
      </c>
      <c r="E1493" s="184"/>
      <c r="F1493" s="184"/>
      <c r="G1493" s="185"/>
      <c r="H1493" s="184"/>
      <c r="I1493" s="185"/>
      <c r="J1493" s="184"/>
      <c r="K1493" s="184"/>
    </row>
    <row r="1494" spans="1:11" ht="12.75">
      <c r="A1494">
        <v>277</v>
      </c>
      <c r="B1494">
        <v>264</v>
      </c>
      <c r="C1494" s="187">
        <v>43</v>
      </c>
      <c r="D1494">
        <v>0</v>
      </c>
      <c r="E1494" s="184"/>
      <c r="F1494" s="184"/>
      <c r="G1494" s="185"/>
      <c r="H1494" s="184"/>
      <c r="I1494" s="185"/>
      <c r="J1494" s="184"/>
      <c r="K1494" s="184"/>
    </row>
    <row r="1495" spans="1:11" ht="12.75">
      <c r="A1495">
        <v>277</v>
      </c>
      <c r="B1495">
        <v>265</v>
      </c>
      <c r="C1495" s="187">
        <v>45.79999923706055</v>
      </c>
      <c r="D1495">
        <v>0</v>
      </c>
      <c r="E1495" s="184"/>
      <c r="F1495" s="184"/>
      <c r="G1495" s="185"/>
      <c r="H1495" s="184"/>
      <c r="I1495" s="185"/>
      <c r="J1495" s="184"/>
      <c r="K1495" s="184"/>
    </row>
    <row r="1496" spans="1:11" ht="12.75">
      <c r="A1496">
        <v>277</v>
      </c>
      <c r="B1496">
        <v>266</v>
      </c>
      <c r="C1496" s="187">
        <v>55.400001525878906</v>
      </c>
      <c r="D1496">
        <v>0</v>
      </c>
      <c r="E1496" s="184"/>
      <c r="F1496" s="184"/>
      <c r="G1496" s="185"/>
      <c r="H1496" s="184"/>
      <c r="I1496" s="185"/>
      <c r="J1496" s="184"/>
      <c r="K1496" s="184"/>
    </row>
    <row r="1497" spans="1:11" ht="12.75">
      <c r="A1497">
        <v>277</v>
      </c>
      <c r="B1497">
        <v>270</v>
      </c>
      <c r="C1497" s="187">
        <v>27.899999618530273</v>
      </c>
      <c r="D1497">
        <v>0</v>
      </c>
      <c r="E1497" s="184"/>
      <c r="F1497" s="184"/>
      <c r="G1497" s="185"/>
      <c r="H1497" s="184"/>
      <c r="I1497" s="185"/>
      <c r="J1497" s="184"/>
      <c r="K1497" s="184"/>
    </row>
    <row r="1498" spans="1:11" ht="12.75">
      <c r="A1498">
        <v>277</v>
      </c>
      <c r="B1498">
        <v>272</v>
      </c>
      <c r="C1498" s="187">
        <v>26</v>
      </c>
      <c r="D1498">
        <v>0</v>
      </c>
      <c r="E1498" s="184"/>
      <c r="F1498" s="184"/>
      <c r="G1498" s="185"/>
      <c r="H1498" s="184"/>
      <c r="I1498" s="185"/>
      <c r="J1498" s="184"/>
      <c r="K1498" s="184"/>
    </row>
    <row r="1499" spans="1:11" ht="12.75">
      <c r="A1499">
        <v>277</v>
      </c>
      <c r="B1499">
        <v>273</v>
      </c>
      <c r="C1499" s="187">
        <v>22.399999618530273</v>
      </c>
      <c r="D1499">
        <v>0</v>
      </c>
      <c r="E1499" s="184"/>
      <c r="F1499" s="184"/>
      <c r="G1499" s="185"/>
      <c r="H1499" s="184"/>
      <c r="I1499" s="185"/>
      <c r="J1499" s="184"/>
      <c r="K1499" s="184"/>
    </row>
    <row r="1500" spans="1:11" ht="12.75">
      <c r="A1500">
        <v>277</v>
      </c>
      <c r="B1500">
        <v>274</v>
      </c>
      <c r="C1500" s="187">
        <v>10.5</v>
      </c>
      <c r="D1500">
        <v>0</v>
      </c>
      <c r="E1500" s="184"/>
      <c r="F1500" s="184"/>
      <c r="G1500" s="185"/>
      <c r="H1500" s="184"/>
      <c r="I1500" s="185"/>
      <c r="J1500" s="184"/>
      <c r="K1500" s="184"/>
    </row>
    <row r="1501" spans="1:11" ht="12.75">
      <c r="A1501">
        <v>277</v>
      </c>
      <c r="B1501">
        <v>275</v>
      </c>
      <c r="C1501" s="187">
        <v>6</v>
      </c>
      <c r="D1501">
        <v>0</v>
      </c>
      <c r="E1501" s="184"/>
      <c r="F1501" s="184"/>
      <c r="G1501" s="185"/>
      <c r="H1501" s="184"/>
      <c r="I1501" s="185"/>
      <c r="J1501" s="184"/>
      <c r="K1501" s="184"/>
    </row>
    <row r="1502" spans="1:11" ht="12.75">
      <c r="A1502">
        <v>277</v>
      </c>
      <c r="B1502">
        <v>276</v>
      </c>
      <c r="C1502" s="187">
        <v>7.800000190734863</v>
      </c>
      <c r="D1502">
        <v>0</v>
      </c>
      <c r="E1502" s="184"/>
      <c r="F1502" s="184"/>
      <c r="G1502" s="185"/>
      <c r="H1502" s="184"/>
      <c r="I1502" s="185"/>
      <c r="J1502" s="184"/>
      <c r="K1502" s="184"/>
    </row>
    <row r="1503" spans="1:11" ht="12.75">
      <c r="A1503">
        <v>277</v>
      </c>
      <c r="B1503">
        <v>278</v>
      </c>
      <c r="C1503" s="187">
        <v>2.799999952316284</v>
      </c>
      <c r="D1503">
        <v>0</v>
      </c>
      <c r="E1503" s="184"/>
      <c r="F1503" s="184"/>
      <c r="G1503" s="185"/>
      <c r="H1503" s="184"/>
      <c r="I1503" s="185"/>
      <c r="J1503" s="184"/>
      <c r="K1503" s="184"/>
    </row>
    <row r="1504" spans="1:11" ht="12.75">
      <c r="A1504">
        <v>277</v>
      </c>
      <c r="B1504">
        <v>279</v>
      </c>
      <c r="C1504" s="187">
        <v>4.199999809265137</v>
      </c>
      <c r="D1504">
        <v>0</v>
      </c>
      <c r="E1504" s="184"/>
      <c r="F1504" s="184"/>
      <c r="G1504" s="185"/>
      <c r="H1504" s="184"/>
      <c r="I1504" s="185"/>
      <c r="J1504" s="184"/>
      <c r="K1504" s="184"/>
    </row>
    <row r="1505" spans="1:11" ht="12.75">
      <c r="A1505">
        <v>277</v>
      </c>
      <c r="B1505">
        <v>280</v>
      </c>
      <c r="C1505" s="187">
        <v>5.300000190734863</v>
      </c>
      <c r="D1505">
        <v>0</v>
      </c>
      <c r="E1505" s="184"/>
      <c r="F1505" s="184"/>
      <c r="G1505" s="185"/>
      <c r="H1505" s="184"/>
      <c r="I1505" s="185"/>
      <c r="J1505" s="184"/>
      <c r="K1505" s="184"/>
    </row>
    <row r="1506" spans="1:11" ht="12.75">
      <c r="A1506">
        <v>278</v>
      </c>
      <c r="B1506">
        <v>277</v>
      </c>
      <c r="C1506" s="187">
        <v>2.799999952316284</v>
      </c>
      <c r="D1506">
        <v>0</v>
      </c>
      <c r="E1506" s="184"/>
      <c r="F1506" s="184"/>
      <c r="G1506" s="185"/>
      <c r="H1506" s="184"/>
      <c r="I1506" s="185"/>
      <c r="J1506" s="184"/>
      <c r="K1506" s="184"/>
    </row>
    <row r="1507" spans="1:11" ht="12.75">
      <c r="A1507">
        <v>279</v>
      </c>
      <c r="B1507">
        <v>275</v>
      </c>
      <c r="C1507" s="187">
        <v>9.699999809265137</v>
      </c>
      <c r="D1507">
        <v>0</v>
      </c>
      <c r="E1507" s="184"/>
      <c r="F1507" s="184"/>
      <c r="G1507" s="185"/>
      <c r="H1507" s="184"/>
      <c r="I1507" s="185"/>
      <c r="J1507" s="184"/>
      <c r="K1507" s="184"/>
    </row>
    <row r="1508" spans="1:11" ht="12.75">
      <c r="A1508">
        <v>279</v>
      </c>
      <c r="B1508">
        <v>277</v>
      </c>
      <c r="C1508" s="187">
        <v>4.199999809265137</v>
      </c>
      <c r="D1508">
        <v>0</v>
      </c>
      <c r="E1508" s="184"/>
      <c r="F1508" s="184"/>
      <c r="G1508" s="185"/>
      <c r="H1508" s="184"/>
      <c r="I1508" s="185"/>
      <c r="J1508" s="184"/>
      <c r="K1508" s="184"/>
    </row>
    <row r="1509" spans="1:11" ht="12.75">
      <c r="A1509">
        <v>280</v>
      </c>
      <c r="B1509">
        <v>254</v>
      </c>
      <c r="C1509" s="187">
        <v>39.900001525878906</v>
      </c>
      <c r="D1509">
        <v>0</v>
      </c>
      <c r="E1509" s="184"/>
      <c r="F1509" s="184"/>
      <c r="G1509" s="185"/>
      <c r="H1509" s="184"/>
      <c r="I1509" s="185"/>
      <c r="J1509" s="184"/>
      <c r="K1509" s="184"/>
    </row>
    <row r="1510" spans="1:11" ht="12.75">
      <c r="A1510">
        <v>280</v>
      </c>
      <c r="B1510">
        <v>255</v>
      </c>
      <c r="C1510" s="187">
        <v>46.599998474121094</v>
      </c>
      <c r="D1510">
        <v>0</v>
      </c>
      <c r="E1510" s="184"/>
      <c r="F1510" s="184"/>
      <c r="G1510" s="185"/>
      <c r="H1510" s="184"/>
      <c r="I1510" s="185"/>
      <c r="J1510" s="184"/>
      <c r="K1510" s="184"/>
    </row>
    <row r="1511" spans="1:11" ht="12.75">
      <c r="A1511">
        <v>280</v>
      </c>
      <c r="B1511">
        <v>263</v>
      </c>
      <c r="C1511" s="187">
        <v>53.5</v>
      </c>
      <c r="D1511">
        <v>0</v>
      </c>
      <c r="E1511" s="184"/>
      <c r="F1511" s="184"/>
      <c r="G1511" s="185"/>
      <c r="H1511" s="184"/>
      <c r="I1511" s="185"/>
      <c r="J1511" s="184"/>
      <c r="K1511" s="184"/>
    </row>
    <row r="1512" spans="1:11" ht="12.75">
      <c r="A1512">
        <v>280</v>
      </c>
      <c r="B1512">
        <v>264</v>
      </c>
      <c r="C1512" s="187">
        <v>40.5</v>
      </c>
      <c r="D1512">
        <v>0</v>
      </c>
      <c r="E1512" s="184"/>
      <c r="F1512" s="184"/>
      <c r="G1512" s="185"/>
      <c r="H1512" s="184"/>
      <c r="I1512" s="185"/>
      <c r="J1512" s="184"/>
      <c r="K1512" s="184"/>
    </row>
    <row r="1513" spans="1:11" ht="12.75">
      <c r="A1513">
        <v>280</v>
      </c>
      <c r="B1513">
        <v>265</v>
      </c>
      <c r="C1513" s="187">
        <v>42.20000076293945</v>
      </c>
      <c r="D1513">
        <v>0</v>
      </c>
      <c r="E1513" s="184"/>
      <c r="F1513" s="184"/>
      <c r="G1513" s="185"/>
      <c r="H1513" s="184"/>
      <c r="I1513" s="185"/>
      <c r="J1513" s="184"/>
      <c r="K1513" s="184"/>
    </row>
    <row r="1514" spans="1:11" ht="12.75">
      <c r="A1514">
        <v>280</v>
      </c>
      <c r="B1514">
        <v>270</v>
      </c>
      <c r="C1514" s="187">
        <v>26.899999618530273</v>
      </c>
      <c r="D1514">
        <v>0</v>
      </c>
      <c r="E1514" s="184"/>
      <c r="F1514" s="184"/>
      <c r="G1514" s="185"/>
      <c r="H1514" s="184"/>
      <c r="I1514" s="185"/>
      <c r="J1514" s="184"/>
      <c r="K1514" s="184"/>
    </row>
    <row r="1515" spans="1:11" ht="12.75">
      <c r="A1515">
        <v>280</v>
      </c>
      <c r="B1515">
        <v>272</v>
      </c>
      <c r="C1515" s="187">
        <v>25.899999618530273</v>
      </c>
      <c r="D1515">
        <v>0</v>
      </c>
      <c r="E1515" s="184"/>
      <c r="F1515" s="184"/>
      <c r="G1515" s="185"/>
      <c r="H1515" s="184"/>
      <c r="I1515" s="185"/>
      <c r="J1515" s="184"/>
      <c r="K1515" s="184"/>
    </row>
    <row r="1516" spans="1:11" ht="12.75">
      <c r="A1516">
        <v>280</v>
      </c>
      <c r="B1516">
        <v>275</v>
      </c>
      <c r="C1516" s="187">
        <v>5.699999809265137</v>
      </c>
      <c r="D1516">
        <v>0</v>
      </c>
      <c r="E1516" s="184"/>
      <c r="F1516" s="184"/>
      <c r="G1516" s="185"/>
      <c r="H1516" s="184"/>
      <c r="I1516" s="185"/>
      <c r="J1516" s="184"/>
      <c r="K1516" s="184"/>
    </row>
    <row r="1517" spans="1:11" ht="12.75">
      <c r="A1517">
        <v>280</v>
      </c>
      <c r="B1517">
        <v>276</v>
      </c>
      <c r="C1517" s="187">
        <v>11.699999809265137</v>
      </c>
      <c r="D1517">
        <v>0</v>
      </c>
      <c r="E1517" s="184"/>
      <c r="F1517" s="184"/>
      <c r="G1517" s="185"/>
      <c r="H1517" s="184"/>
      <c r="I1517" s="185"/>
      <c r="J1517" s="184"/>
      <c r="K1517" s="184"/>
    </row>
    <row r="1518" spans="1:11" ht="12.75">
      <c r="A1518">
        <v>280</v>
      </c>
      <c r="B1518">
        <v>277</v>
      </c>
      <c r="C1518" s="187">
        <v>5.300000190734863</v>
      </c>
      <c r="D1518">
        <v>0</v>
      </c>
      <c r="E1518" s="184"/>
      <c r="F1518" s="184"/>
      <c r="G1518" s="185"/>
      <c r="H1518" s="184"/>
      <c r="I1518" s="185"/>
      <c r="J1518" s="184"/>
      <c r="K1518" s="184"/>
    </row>
    <row r="1519" spans="1:11" ht="12.75">
      <c r="A1519">
        <v>280</v>
      </c>
      <c r="B1519">
        <v>281</v>
      </c>
      <c r="C1519" s="187">
        <v>3</v>
      </c>
      <c r="D1519">
        <v>0</v>
      </c>
      <c r="E1519" s="184"/>
      <c r="F1519" s="184"/>
      <c r="G1519" s="185"/>
      <c r="H1519" s="184"/>
      <c r="I1519" s="185"/>
      <c r="J1519" s="184"/>
      <c r="K1519" s="184"/>
    </row>
    <row r="1520" spans="1:11" ht="12.75">
      <c r="A1520">
        <v>280</v>
      </c>
      <c r="B1520">
        <v>296</v>
      </c>
      <c r="C1520" s="187">
        <v>26</v>
      </c>
      <c r="D1520">
        <v>0</v>
      </c>
      <c r="E1520" s="184"/>
      <c r="F1520" s="184"/>
      <c r="G1520" s="185"/>
      <c r="H1520" s="184"/>
      <c r="I1520" s="185"/>
      <c r="J1520" s="184"/>
      <c r="K1520" s="184"/>
    </row>
    <row r="1521" spans="1:11" ht="12.75">
      <c r="A1521">
        <v>280</v>
      </c>
      <c r="B1521">
        <v>302</v>
      </c>
      <c r="C1521" s="187">
        <v>29.200000762939453</v>
      </c>
      <c r="D1521">
        <v>0</v>
      </c>
      <c r="E1521" s="184"/>
      <c r="F1521" s="184"/>
      <c r="G1521" s="185"/>
      <c r="H1521" s="184"/>
      <c r="I1521" s="185"/>
      <c r="J1521" s="184"/>
      <c r="K1521" s="184"/>
    </row>
    <row r="1522" spans="1:11" ht="12.75">
      <c r="A1522">
        <v>280</v>
      </c>
      <c r="B1522">
        <v>309</v>
      </c>
      <c r="C1522" s="187">
        <v>33.70000076293945</v>
      </c>
      <c r="D1522">
        <v>0</v>
      </c>
      <c r="E1522" s="184"/>
      <c r="F1522" s="184"/>
      <c r="G1522" s="185"/>
      <c r="H1522" s="184"/>
      <c r="I1522" s="185"/>
      <c r="J1522" s="184"/>
      <c r="K1522" s="184"/>
    </row>
    <row r="1523" spans="1:11" ht="12.75">
      <c r="A1523">
        <v>280</v>
      </c>
      <c r="B1523">
        <v>310</v>
      </c>
      <c r="C1523" s="187">
        <v>37.20000076293945</v>
      </c>
      <c r="D1523">
        <v>0</v>
      </c>
      <c r="E1523" s="184"/>
      <c r="F1523" s="184"/>
      <c r="G1523" s="185"/>
      <c r="H1523" s="184"/>
      <c r="I1523" s="185"/>
      <c r="J1523" s="184"/>
      <c r="K1523" s="184"/>
    </row>
    <row r="1524" spans="1:11" ht="12.75">
      <c r="A1524">
        <v>281</v>
      </c>
      <c r="B1524">
        <v>254</v>
      </c>
      <c r="C1524" s="187">
        <v>43</v>
      </c>
      <c r="D1524">
        <v>0</v>
      </c>
      <c r="E1524" s="184"/>
      <c r="F1524" s="184"/>
      <c r="G1524" s="185"/>
      <c r="H1524" s="184"/>
      <c r="I1524" s="185"/>
      <c r="J1524" s="184"/>
      <c r="K1524" s="184"/>
    </row>
    <row r="1525" spans="1:11" ht="12.75">
      <c r="A1525">
        <v>281</v>
      </c>
      <c r="B1525">
        <v>255</v>
      </c>
      <c r="C1525" s="187">
        <v>49.5</v>
      </c>
      <c r="D1525">
        <v>0</v>
      </c>
      <c r="E1525" s="184"/>
      <c r="F1525" s="184"/>
      <c r="G1525" s="185"/>
      <c r="H1525" s="184"/>
      <c r="I1525" s="185"/>
      <c r="J1525" s="184"/>
      <c r="K1525" s="184"/>
    </row>
    <row r="1526" spans="1:11" ht="12.75">
      <c r="A1526">
        <v>281</v>
      </c>
      <c r="B1526">
        <v>264</v>
      </c>
      <c r="C1526" s="187">
        <v>42</v>
      </c>
      <c r="D1526">
        <v>0</v>
      </c>
      <c r="E1526" s="184"/>
      <c r="F1526" s="184"/>
      <c r="G1526" s="185"/>
      <c r="H1526" s="184"/>
      <c r="I1526" s="185"/>
      <c r="J1526" s="184"/>
      <c r="K1526" s="184"/>
    </row>
    <row r="1527" spans="1:11" ht="12.75">
      <c r="A1527">
        <v>281</v>
      </c>
      <c r="B1527">
        <v>265</v>
      </c>
      <c r="C1527" s="187">
        <v>43</v>
      </c>
      <c r="D1527">
        <v>0</v>
      </c>
      <c r="E1527" s="184"/>
      <c r="F1527" s="184"/>
      <c r="G1527" s="185"/>
      <c r="H1527" s="184"/>
      <c r="I1527" s="185"/>
      <c r="J1527" s="184"/>
      <c r="K1527" s="184"/>
    </row>
    <row r="1528" spans="1:11" ht="12.75">
      <c r="A1528">
        <v>281</v>
      </c>
      <c r="B1528">
        <v>273</v>
      </c>
      <c r="C1528" s="187">
        <v>26.600000381469727</v>
      </c>
      <c r="D1528">
        <v>0</v>
      </c>
      <c r="E1528" s="184"/>
      <c r="F1528" s="184"/>
      <c r="G1528" s="185"/>
      <c r="H1528" s="184"/>
      <c r="I1528" s="185"/>
      <c r="J1528" s="184"/>
      <c r="K1528" s="184"/>
    </row>
    <row r="1529" spans="1:11" ht="12.75">
      <c r="A1529">
        <v>281</v>
      </c>
      <c r="B1529">
        <v>275</v>
      </c>
      <c r="C1529" s="187">
        <v>8.699999809265137</v>
      </c>
      <c r="D1529">
        <v>0</v>
      </c>
      <c r="E1529" s="184"/>
      <c r="F1529" s="184"/>
      <c r="G1529" s="185"/>
      <c r="H1529" s="184"/>
      <c r="I1529" s="185"/>
      <c r="J1529" s="184"/>
      <c r="K1529" s="184"/>
    </row>
    <row r="1530" spans="1:11" ht="12.75">
      <c r="A1530">
        <v>281</v>
      </c>
      <c r="B1530">
        <v>280</v>
      </c>
      <c r="C1530" s="187">
        <v>3</v>
      </c>
      <c r="D1530">
        <v>0</v>
      </c>
      <c r="E1530" s="184"/>
      <c r="F1530" s="184"/>
      <c r="G1530" s="185"/>
      <c r="H1530" s="184"/>
      <c r="I1530" s="185"/>
      <c r="J1530" s="184"/>
      <c r="K1530" s="184"/>
    </row>
    <row r="1531" spans="1:11" ht="12.75">
      <c r="A1531">
        <v>281</v>
      </c>
      <c r="B1531">
        <v>282</v>
      </c>
      <c r="C1531" s="187">
        <v>3.9000000953674316</v>
      </c>
      <c r="D1531">
        <v>0</v>
      </c>
      <c r="E1531" s="184"/>
      <c r="F1531" s="184"/>
      <c r="G1531" s="185"/>
      <c r="H1531" s="184"/>
      <c r="I1531" s="185"/>
      <c r="J1531" s="184"/>
      <c r="K1531" s="184"/>
    </row>
    <row r="1532" spans="1:11" ht="12.75">
      <c r="A1532">
        <v>281</v>
      </c>
      <c r="B1532">
        <v>285</v>
      </c>
      <c r="C1532" s="187">
        <v>5.199999809265137</v>
      </c>
      <c r="D1532">
        <v>0</v>
      </c>
      <c r="E1532" s="184"/>
      <c r="F1532" s="184"/>
      <c r="G1532" s="185"/>
      <c r="H1532" s="184"/>
      <c r="I1532" s="185"/>
      <c r="J1532" s="184"/>
      <c r="K1532" s="184"/>
    </row>
    <row r="1533" spans="1:11" ht="12.75">
      <c r="A1533">
        <v>281</v>
      </c>
      <c r="B1533">
        <v>287</v>
      </c>
      <c r="C1533" s="187">
        <v>9.800000190734863</v>
      </c>
      <c r="D1533">
        <v>0</v>
      </c>
      <c r="E1533" s="184"/>
      <c r="F1533" s="184"/>
      <c r="G1533" s="185"/>
      <c r="H1533" s="184"/>
      <c r="I1533" s="185"/>
      <c r="J1533" s="184"/>
      <c r="K1533" s="184"/>
    </row>
    <row r="1534" spans="1:11" ht="12.75">
      <c r="A1534">
        <v>281</v>
      </c>
      <c r="B1534">
        <v>302</v>
      </c>
      <c r="C1534" s="187">
        <v>26.700000762939453</v>
      </c>
      <c r="D1534">
        <v>0</v>
      </c>
      <c r="E1534" s="184"/>
      <c r="F1534" s="184"/>
      <c r="G1534" s="185"/>
      <c r="H1534" s="184"/>
      <c r="I1534" s="185"/>
      <c r="J1534" s="184"/>
      <c r="K1534" s="184"/>
    </row>
    <row r="1535" spans="1:11" ht="12.75">
      <c r="A1535">
        <v>281</v>
      </c>
      <c r="B1535">
        <v>309</v>
      </c>
      <c r="C1535" s="187">
        <v>31.600000381469727</v>
      </c>
      <c r="D1535">
        <v>0</v>
      </c>
      <c r="E1535" s="184"/>
      <c r="F1535" s="184"/>
      <c r="G1535" s="185"/>
      <c r="H1535" s="184"/>
      <c r="I1535" s="185"/>
      <c r="J1535" s="184"/>
      <c r="K1535" s="184"/>
    </row>
    <row r="1536" spans="1:11" ht="12.75">
      <c r="A1536">
        <v>281</v>
      </c>
      <c r="B1536">
        <v>310</v>
      </c>
      <c r="C1536" s="187">
        <v>34.70000076293945</v>
      </c>
      <c r="D1536">
        <v>0</v>
      </c>
      <c r="E1536" s="184"/>
      <c r="F1536" s="184"/>
      <c r="G1536" s="185"/>
      <c r="H1536" s="184"/>
      <c r="I1536" s="185"/>
      <c r="J1536" s="184"/>
      <c r="K1536" s="184"/>
    </row>
    <row r="1537" spans="1:11" ht="12.75">
      <c r="A1537">
        <v>282</v>
      </c>
      <c r="B1537">
        <v>264</v>
      </c>
      <c r="C1537" s="187">
        <v>44.099998474121094</v>
      </c>
      <c r="D1537">
        <v>0</v>
      </c>
      <c r="E1537" s="184"/>
      <c r="F1537" s="184"/>
      <c r="G1537" s="185"/>
      <c r="H1537" s="184"/>
      <c r="I1537" s="185"/>
      <c r="J1537" s="184"/>
      <c r="K1537" s="184"/>
    </row>
    <row r="1538" spans="1:11" ht="12.75">
      <c r="A1538">
        <v>282</v>
      </c>
      <c r="B1538">
        <v>265</v>
      </c>
      <c r="C1538" s="187">
        <v>44</v>
      </c>
      <c r="D1538">
        <v>0</v>
      </c>
      <c r="E1538" s="184"/>
      <c r="F1538" s="184"/>
      <c r="G1538" s="185"/>
      <c r="H1538" s="184"/>
      <c r="I1538" s="185"/>
      <c r="J1538" s="184"/>
      <c r="K1538" s="184"/>
    </row>
    <row r="1539" spans="1:11" ht="12.75">
      <c r="A1539">
        <v>282</v>
      </c>
      <c r="B1539">
        <v>275</v>
      </c>
      <c r="C1539" s="187">
        <v>13</v>
      </c>
      <c r="D1539">
        <v>0</v>
      </c>
      <c r="E1539" s="184"/>
      <c r="F1539" s="184"/>
      <c r="G1539" s="185"/>
      <c r="H1539" s="184"/>
      <c r="I1539" s="185"/>
      <c r="J1539" s="184"/>
      <c r="K1539" s="184"/>
    </row>
    <row r="1540" spans="1:11" ht="12.75">
      <c r="A1540">
        <v>282</v>
      </c>
      <c r="B1540">
        <v>281</v>
      </c>
      <c r="C1540" s="187">
        <v>3.9000000953674316</v>
      </c>
      <c r="D1540">
        <v>0</v>
      </c>
      <c r="E1540" s="184"/>
      <c r="F1540" s="184"/>
      <c r="G1540" s="185"/>
      <c r="H1540" s="184"/>
      <c r="I1540" s="185"/>
      <c r="J1540" s="184"/>
      <c r="K1540" s="184"/>
    </row>
    <row r="1541" spans="1:11" ht="12.75">
      <c r="A1541">
        <v>282</v>
      </c>
      <c r="B1541">
        <v>285</v>
      </c>
      <c r="C1541" s="187">
        <v>4.300000190734863</v>
      </c>
      <c r="D1541">
        <v>0</v>
      </c>
      <c r="E1541" s="184"/>
      <c r="F1541" s="184"/>
      <c r="G1541" s="185"/>
      <c r="H1541" s="184"/>
      <c r="I1541" s="185"/>
      <c r="J1541" s="184"/>
      <c r="K1541" s="184"/>
    </row>
    <row r="1542" spans="1:11" ht="12.75">
      <c r="A1542">
        <v>282</v>
      </c>
      <c r="B1542">
        <v>286</v>
      </c>
      <c r="C1542" s="187">
        <v>6</v>
      </c>
      <c r="D1542">
        <v>0</v>
      </c>
      <c r="E1542" s="184"/>
      <c r="F1542" s="184"/>
      <c r="G1542" s="185"/>
      <c r="H1542" s="184"/>
      <c r="I1542" s="185"/>
      <c r="J1542" s="184"/>
      <c r="K1542" s="184"/>
    </row>
    <row r="1543" spans="1:11" ht="12.75">
      <c r="A1543">
        <v>282</v>
      </c>
      <c r="B1543">
        <v>287</v>
      </c>
      <c r="C1543" s="187">
        <v>7.300000190734863</v>
      </c>
      <c r="D1543">
        <v>0</v>
      </c>
      <c r="E1543" s="184"/>
      <c r="F1543" s="184"/>
      <c r="G1543" s="185"/>
      <c r="H1543" s="184"/>
      <c r="I1543" s="185"/>
      <c r="J1543" s="184"/>
      <c r="K1543" s="184"/>
    </row>
    <row r="1544" spans="1:11" ht="12.75">
      <c r="A1544">
        <v>282</v>
      </c>
      <c r="B1544">
        <v>288</v>
      </c>
      <c r="C1544" s="187">
        <v>7.099999904632568</v>
      </c>
      <c r="D1544">
        <v>0</v>
      </c>
      <c r="E1544" s="184"/>
      <c r="F1544" s="184"/>
      <c r="G1544" s="185"/>
      <c r="H1544" s="184"/>
      <c r="I1544" s="185"/>
      <c r="J1544" s="184"/>
      <c r="K1544" s="184"/>
    </row>
    <row r="1545" spans="1:11" ht="12.75">
      <c r="A1545">
        <v>282</v>
      </c>
      <c r="B1545">
        <v>290</v>
      </c>
      <c r="C1545" s="187">
        <v>9</v>
      </c>
      <c r="D1545">
        <v>0</v>
      </c>
      <c r="E1545" s="184"/>
      <c r="F1545" s="184"/>
      <c r="G1545" s="185"/>
      <c r="H1545" s="184"/>
      <c r="I1545" s="185"/>
      <c r="J1545" s="184"/>
      <c r="K1545" s="184"/>
    </row>
    <row r="1546" spans="1:11" ht="12.75">
      <c r="A1546">
        <v>282</v>
      </c>
      <c r="B1546">
        <v>291</v>
      </c>
      <c r="C1546" s="187">
        <v>10.300000190734863</v>
      </c>
      <c r="D1546">
        <v>0</v>
      </c>
      <c r="E1546" s="184"/>
      <c r="F1546" s="184"/>
      <c r="G1546" s="185"/>
      <c r="H1546" s="184"/>
      <c r="I1546" s="185"/>
      <c r="J1546" s="184"/>
      <c r="K1546" s="184"/>
    </row>
    <row r="1547" spans="1:11" ht="12.75">
      <c r="A1547">
        <v>282</v>
      </c>
      <c r="B1547">
        <v>295</v>
      </c>
      <c r="C1547" s="187">
        <v>17.5</v>
      </c>
      <c r="D1547">
        <v>0</v>
      </c>
      <c r="E1547" s="184"/>
      <c r="F1547" s="184"/>
      <c r="G1547" s="185"/>
      <c r="H1547" s="184"/>
      <c r="I1547" s="185"/>
      <c r="J1547" s="184"/>
      <c r="K1547" s="184"/>
    </row>
    <row r="1548" spans="1:11" ht="12.75">
      <c r="A1548">
        <v>282</v>
      </c>
      <c r="B1548">
        <v>296</v>
      </c>
      <c r="C1548" s="187">
        <v>19.700000762939453</v>
      </c>
      <c r="D1548">
        <v>0</v>
      </c>
      <c r="E1548" s="184"/>
      <c r="F1548" s="184"/>
      <c r="G1548" s="185"/>
      <c r="H1548" s="184"/>
      <c r="I1548" s="185"/>
      <c r="J1548" s="184"/>
      <c r="K1548" s="184"/>
    </row>
    <row r="1549" spans="1:11" ht="12.75">
      <c r="A1549">
        <v>282</v>
      </c>
      <c r="B1549">
        <v>302</v>
      </c>
      <c r="C1549" s="187">
        <v>23.399999618530273</v>
      </c>
      <c r="D1549">
        <v>0</v>
      </c>
      <c r="E1549" s="184"/>
      <c r="F1549" s="184"/>
      <c r="G1549" s="185"/>
      <c r="H1549" s="184"/>
      <c r="I1549" s="185"/>
      <c r="J1549" s="184"/>
      <c r="K1549" s="184"/>
    </row>
    <row r="1550" spans="1:11" ht="12.75">
      <c r="A1550">
        <v>282</v>
      </c>
      <c r="B1550">
        <v>309</v>
      </c>
      <c r="C1550" s="187">
        <v>28.299999237060547</v>
      </c>
      <c r="D1550">
        <v>0</v>
      </c>
      <c r="E1550" s="184"/>
      <c r="F1550" s="184"/>
      <c r="G1550" s="185"/>
      <c r="H1550" s="184"/>
      <c r="I1550" s="185"/>
      <c r="J1550" s="184"/>
      <c r="K1550" s="184"/>
    </row>
    <row r="1551" spans="1:11" ht="12.75">
      <c r="A1551">
        <v>282</v>
      </c>
      <c r="B1551">
        <v>310</v>
      </c>
      <c r="C1551" s="187">
        <v>31.5</v>
      </c>
      <c r="D1551">
        <v>0</v>
      </c>
      <c r="E1551" s="184"/>
      <c r="F1551" s="184"/>
      <c r="G1551" s="185"/>
      <c r="H1551" s="184"/>
      <c r="I1551" s="185"/>
      <c r="J1551" s="184"/>
      <c r="K1551" s="184"/>
    </row>
    <row r="1552" spans="1:11" ht="12.75">
      <c r="A1552">
        <v>285</v>
      </c>
      <c r="B1552">
        <v>281</v>
      </c>
      <c r="C1552" s="187">
        <v>5.199999809265137</v>
      </c>
      <c r="D1552">
        <v>0</v>
      </c>
      <c r="E1552" s="184"/>
      <c r="F1552" s="184"/>
      <c r="G1552" s="185"/>
      <c r="H1552" s="184"/>
      <c r="I1552" s="185"/>
      <c r="J1552" s="184"/>
      <c r="K1552" s="184"/>
    </row>
    <row r="1553" spans="1:11" ht="12.75">
      <c r="A1553">
        <v>285</v>
      </c>
      <c r="B1553">
        <v>282</v>
      </c>
      <c r="C1553" s="187">
        <v>4.300000190734863</v>
      </c>
      <c r="D1553">
        <v>0</v>
      </c>
      <c r="E1553" s="184"/>
      <c r="F1553" s="184"/>
      <c r="G1553" s="185"/>
      <c r="H1553" s="184"/>
      <c r="I1553" s="185"/>
      <c r="J1553" s="184"/>
      <c r="K1553" s="184"/>
    </row>
    <row r="1554" spans="1:11" ht="12.75">
      <c r="A1554">
        <v>285</v>
      </c>
      <c r="B1554">
        <v>286</v>
      </c>
      <c r="C1554" s="187">
        <v>3.0999999046325684</v>
      </c>
      <c r="D1554">
        <v>0</v>
      </c>
      <c r="E1554" s="184"/>
      <c r="F1554" s="184"/>
      <c r="G1554" s="185"/>
      <c r="H1554" s="184"/>
      <c r="I1554" s="185"/>
      <c r="J1554" s="184"/>
      <c r="K1554" s="184"/>
    </row>
    <row r="1555" spans="1:11" ht="12.75">
      <c r="A1555">
        <v>285</v>
      </c>
      <c r="B1555">
        <v>287</v>
      </c>
      <c r="C1555" s="187">
        <v>5.800000190734863</v>
      </c>
      <c r="D1555">
        <v>0</v>
      </c>
      <c r="E1555" s="184"/>
      <c r="F1555" s="184"/>
      <c r="G1555" s="185"/>
      <c r="H1555" s="184"/>
      <c r="I1555" s="185"/>
      <c r="J1555" s="184"/>
      <c r="K1555" s="184"/>
    </row>
    <row r="1556" spans="1:11" ht="12.75">
      <c r="A1556">
        <v>285</v>
      </c>
      <c r="B1556">
        <v>288</v>
      </c>
      <c r="C1556" s="187">
        <v>8.300000190734863</v>
      </c>
      <c r="D1556">
        <v>0</v>
      </c>
      <c r="E1556" s="184"/>
      <c r="F1556" s="184"/>
      <c r="G1556" s="185"/>
      <c r="H1556" s="184"/>
      <c r="I1556" s="185"/>
      <c r="J1556" s="184"/>
      <c r="K1556" s="184"/>
    </row>
    <row r="1557" spans="1:11" ht="12.75">
      <c r="A1557">
        <v>285</v>
      </c>
      <c r="B1557">
        <v>291</v>
      </c>
      <c r="C1557" s="187">
        <v>12.600000381469727</v>
      </c>
      <c r="D1557">
        <v>0</v>
      </c>
      <c r="E1557" s="184"/>
      <c r="F1557" s="184"/>
      <c r="G1557" s="185"/>
      <c r="H1557" s="184"/>
      <c r="I1557" s="185"/>
      <c r="J1557" s="184"/>
      <c r="K1557" s="184"/>
    </row>
    <row r="1558" spans="1:11" ht="12.75">
      <c r="A1558">
        <v>285</v>
      </c>
      <c r="B1558">
        <v>296</v>
      </c>
      <c r="C1558" s="187">
        <v>22.799999237060547</v>
      </c>
      <c r="D1558">
        <v>0</v>
      </c>
      <c r="E1558" s="184"/>
      <c r="F1558" s="184"/>
      <c r="G1558" s="185"/>
      <c r="H1558" s="184"/>
      <c r="I1558" s="185"/>
      <c r="J1558" s="184"/>
      <c r="K1558" s="184"/>
    </row>
    <row r="1559" spans="1:11" ht="12.75">
      <c r="A1559">
        <v>285</v>
      </c>
      <c r="B1559">
        <v>309</v>
      </c>
      <c r="C1559" s="187">
        <v>32</v>
      </c>
      <c r="D1559">
        <v>0</v>
      </c>
      <c r="E1559" s="184"/>
      <c r="F1559" s="184"/>
      <c r="G1559" s="185"/>
      <c r="H1559" s="184"/>
      <c r="I1559" s="185"/>
      <c r="J1559" s="184"/>
      <c r="K1559" s="184"/>
    </row>
    <row r="1560" spans="1:11" ht="12.75">
      <c r="A1560">
        <v>285</v>
      </c>
      <c r="B1560">
        <v>310</v>
      </c>
      <c r="C1560" s="187">
        <v>35</v>
      </c>
      <c r="D1560">
        <v>0</v>
      </c>
      <c r="E1560" s="184"/>
      <c r="F1560" s="184"/>
      <c r="G1560" s="185"/>
      <c r="H1560" s="184"/>
      <c r="I1560" s="185"/>
      <c r="J1560" s="184"/>
      <c r="K1560" s="184"/>
    </row>
    <row r="1561" spans="1:11" ht="12.75">
      <c r="A1561">
        <v>286</v>
      </c>
      <c r="B1561">
        <v>282</v>
      </c>
      <c r="C1561" s="187">
        <v>6</v>
      </c>
      <c r="D1561">
        <v>0</v>
      </c>
      <c r="E1561" s="184"/>
      <c r="F1561" s="184"/>
      <c r="G1561" s="185"/>
      <c r="H1561" s="184"/>
      <c r="I1561" s="185"/>
      <c r="J1561" s="184"/>
      <c r="K1561" s="184"/>
    </row>
    <row r="1562" spans="1:11" ht="12.75">
      <c r="A1562">
        <v>286</v>
      </c>
      <c r="B1562">
        <v>285</v>
      </c>
      <c r="C1562" s="187">
        <v>3.0999999046325684</v>
      </c>
      <c r="D1562">
        <v>0</v>
      </c>
      <c r="E1562" s="184"/>
      <c r="F1562" s="184"/>
      <c r="G1562" s="185"/>
      <c r="H1562" s="184"/>
      <c r="I1562" s="185"/>
      <c r="J1562" s="184"/>
      <c r="K1562" s="184"/>
    </row>
    <row r="1563" spans="1:11" ht="12.75">
      <c r="A1563">
        <v>286</v>
      </c>
      <c r="B1563">
        <v>287</v>
      </c>
      <c r="C1563" s="187">
        <v>3.200000047683716</v>
      </c>
      <c r="D1563">
        <v>0</v>
      </c>
      <c r="E1563" s="184"/>
      <c r="F1563" s="184"/>
      <c r="G1563" s="185"/>
      <c r="H1563" s="184"/>
      <c r="I1563" s="185"/>
      <c r="J1563" s="184"/>
      <c r="K1563" s="184"/>
    </row>
    <row r="1564" spans="1:11" ht="12.75">
      <c r="A1564">
        <v>286</v>
      </c>
      <c r="B1564">
        <v>288</v>
      </c>
      <c r="C1564" s="187">
        <v>5.900000095367432</v>
      </c>
      <c r="D1564">
        <v>0</v>
      </c>
      <c r="E1564" s="184"/>
      <c r="F1564" s="184"/>
      <c r="G1564" s="185"/>
      <c r="H1564" s="184"/>
      <c r="I1564" s="185"/>
      <c r="J1564" s="184"/>
      <c r="K1564" s="184"/>
    </row>
    <row r="1565" spans="1:11" ht="12.75">
      <c r="A1565">
        <v>286</v>
      </c>
      <c r="B1565">
        <v>290</v>
      </c>
      <c r="C1565" s="187">
        <v>7.800000190734863</v>
      </c>
      <c r="D1565">
        <v>0</v>
      </c>
      <c r="E1565" s="184"/>
      <c r="F1565" s="184"/>
      <c r="G1565" s="185"/>
      <c r="H1565" s="184"/>
      <c r="I1565" s="185"/>
      <c r="J1565" s="184"/>
      <c r="K1565" s="184"/>
    </row>
    <row r="1566" spans="1:11" ht="12.75">
      <c r="A1566">
        <v>286</v>
      </c>
      <c r="B1566">
        <v>291</v>
      </c>
      <c r="C1566" s="187">
        <v>10.899999618530273</v>
      </c>
      <c r="D1566">
        <v>0</v>
      </c>
      <c r="E1566" s="184"/>
      <c r="F1566" s="184"/>
      <c r="G1566" s="185"/>
      <c r="H1566" s="184"/>
      <c r="I1566" s="185"/>
      <c r="J1566" s="184"/>
      <c r="K1566" s="184"/>
    </row>
    <row r="1567" spans="1:11" ht="12.75">
      <c r="A1567">
        <v>286</v>
      </c>
      <c r="B1567">
        <v>296</v>
      </c>
      <c r="C1567" s="187">
        <v>21.700000762939453</v>
      </c>
      <c r="D1567">
        <v>0</v>
      </c>
      <c r="E1567" s="184"/>
      <c r="F1567" s="184"/>
      <c r="G1567" s="185"/>
      <c r="H1567" s="184"/>
      <c r="I1567" s="185"/>
      <c r="J1567" s="184"/>
      <c r="K1567" s="184"/>
    </row>
    <row r="1568" spans="1:11" ht="12.75">
      <c r="A1568">
        <v>286</v>
      </c>
      <c r="B1568">
        <v>309</v>
      </c>
      <c r="C1568" s="187">
        <v>32</v>
      </c>
      <c r="D1568">
        <v>0</v>
      </c>
      <c r="E1568" s="184"/>
      <c r="F1568" s="184"/>
      <c r="G1568" s="185"/>
      <c r="H1568" s="184"/>
      <c r="I1568" s="185"/>
      <c r="J1568" s="184"/>
      <c r="K1568" s="184"/>
    </row>
    <row r="1569" spans="1:11" ht="12.75">
      <c r="A1569">
        <v>286</v>
      </c>
      <c r="B1569">
        <v>310</v>
      </c>
      <c r="C1569" s="187">
        <v>34.400001525878906</v>
      </c>
      <c r="D1569">
        <v>0</v>
      </c>
      <c r="E1569" s="184"/>
      <c r="F1569" s="184"/>
      <c r="G1569" s="185"/>
      <c r="H1569" s="184"/>
      <c r="I1569" s="185"/>
      <c r="J1569" s="184"/>
      <c r="K1569" s="184"/>
    </row>
    <row r="1570" spans="1:11" ht="12.75">
      <c r="A1570">
        <v>287</v>
      </c>
      <c r="B1570">
        <v>264</v>
      </c>
      <c r="C1570" s="187">
        <v>51.5</v>
      </c>
      <c r="D1570">
        <v>0</v>
      </c>
      <c r="E1570" s="184"/>
      <c r="F1570" s="184"/>
      <c r="G1570" s="185"/>
      <c r="H1570" s="184"/>
      <c r="I1570" s="185"/>
      <c r="J1570" s="184"/>
      <c r="K1570" s="184"/>
    </row>
    <row r="1571" spans="1:11" ht="12.75">
      <c r="A1571">
        <v>287</v>
      </c>
      <c r="B1571">
        <v>265</v>
      </c>
      <c r="C1571" s="187">
        <v>51.79999923706055</v>
      </c>
      <c r="D1571">
        <v>0</v>
      </c>
      <c r="E1571" s="184"/>
      <c r="F1571" s="184"/>
      <c r="G1571" s="185"/>
      <c r="H1571" s="184"/>
      <c r="I1571" s="185"/>
      <c r="J1571" s="184"/>
      <c r="K1571" s="184"/>
    </row>
    <row r="1572" spans="1:11" ht="12.75">
      <c r="A1572">
        <v>287</v>
      </c>
      <c r="B1572">
        <v>281</v>
      </c>
      <c r="C1572" s="187">
        <v>9.800000190734863</v>
      </c>
      <c r="D1572">
        <v>0</v>
      </c>
      <c r="E1572" s="184"/>
      <c r="F1572" s="184"/>
      <c r="G1572" s="185"/>
      <c r="H1572" s="184"/>
      <c r="I1572" s="185"/>
      <c r="J1572" s="184"/>
      <c r="K1572" s="184"/>
    </row>
    <row r="1573" spans="1:11" ht="12.75">
      <c r="A1573">
        <v>287</v>
      </c>
      <c r="B1573">
        <v>282</v>
      </c>
      <c r="C1573" s="187">
        <v>7.300000190734863</v>
      </c>
      <c r="D1573">
        <v>0</v>
      </c>
      <c r="E1573" s="184"/>
      <c r="F1573" s="184"/>
      <c r="G1573" s="185"/>
      <c r="H1573" s="184"/>
      <c r="I1573" s="185"/>
      <c r="J1573" s="184"/>
      <c r="K1573" s="184"/>
    </row>
    <row r="1574" spans="1:11" ht="12.75">
      <c r="A1574">
        <v>287</v>
      </c>
      <c r="B1574">
        <v>285</v>
      </c>
      <c r="C1574" s="187">
        <v>5.800000190734863</v>
      </c>
      <c r="D1574">
        <v>0</v>
      </c>
      <c r="E1574" s="184"/>
      <c r="F1574" s="184"/>
      <c r="G1574" s="185"/>
      <c r="H1574" s="184"/>
      <c r="I1574" s="185"/>
      <c r="J1574" s="184"/>
      <c r="K1574" s="184"/>
    </row>
    <row r="1575" spans="1:11" ht="12.75">
      <c r="A1575">
        <v>287</v>
      </c>
      <c r="B1575">
        <v>286</v>
      </c>
      <c r="C1575" s="187">
        <v>3.200000047683716</v>
      </c>
      <c r="D1575">
        <v>0</v>
      </c>
      <c r="E1575" s="184"/>
      <c r="F1575" s="184"/>
      <c r="G1575" s="185"/>
      <c r="H1575" s="184"/>
      <c r="I1575" s="185"/>
      <c r="J1575" s="184"/>
      <c r="K1575" s="184"/>
    </row>
    <row r="1576" spans="1:11" ht="12.75">
      <c r="A1576">
        <v>287</v>
      </c>
      <c r="B1576">
        <v>288</v>
      </c>
      <c r="C1576" s="187">
        <v>4.300000190734863</v>
      </c>
      <c r="D1576">
        <v>0</v>
      </c>
      <c r="E1576" s="184"/>
      <c r="F1576" s="184"/>
      <c r="G1576" s="185"/>
      <c r="H1576" s="184"/>
      <c r="I1576" s="185"/>
      <c r="J1576" s="184"/>
      <c r="K1576" s="184"/>
    </row>
    <row r="1577" spans="1:11" ht="12.75">
      <c r="A1577">
        <v>287</v>
      </c>
      <c r="B1577">
        <v>289</v>
      </c>
      <c r="C1577" s="187">
        <v>7.199999809265137</v>
      </c>
      <c r="D1577">
        <v>0</v>
      </c>
      <c r="E1577" s="184"/>
      <c r="F1577" s="184"/>
      <c r="G1577" s="185"/>
      <c r="H1577" s="184"/>
      <c r="I1577" s="185"/>
      <c r="J1577" s="184"/>
      <c r="K1577" s="184"/>
    </row>
    <row r="1578" spans="1:11" ht="12.75">
      <c r="A1578">
        <v>287</v>
      </c>
      <c r="B1578">
        <v>290</v>
      </c>
      <c r="C1578" s="187">
        <v>5.5</v>
      </c>
      <c r="D1578">
        <v>0</v>
      </c>
      <c r="E1578" s="184"/>
      <c r="F1578" s="184"/>
      <c r="G1578" s="185"/>
      <c r="H1578" s="184"/>
      <c r="I1578" s="185"/>
      <c r="J1578" s="184"/>
      <c r="K1578" s="184"/>
    </row>
    <row r="1579" spans="1:11" ht="12.75">
      <c r="A1579">
        <v>287</v>
      </c>
      <c r="B1579">
        <v>291</v>
      </c>
      <c r="C1579" s="187">
        <v>9.699999809265137</v>
      </c>
      <c r="D1579">
        <v>0</v>
      </c>
      <c r="E1579" s="184"/>
      <c r="F1579" s="184"/>
      <c r="G1579" s="185"/>
      <c r="H1579" s="184"/>
      <c r="I1579" s="185"/>
      <c r="J1579" s="184"/>
      <c r="K1579" s="184"/>
    </row>
    <row r="1580" spans="1:11" ht="12.75">
      <c r="A1580">
        <v>288</v>
      </c>
      <c r="B1580">
        <v>282</v>
      </c>
      <c r="C1580" s="187">
        <v>7.099999904632568</v>
      </c>
      <c r="D1580">
        <v>0</v>
      </c>
      <c r="E1580" s="184"/>
      <c r="F1580" s="184"/>
      <c r="G1580" s="185"/>
      <c r="H1580" s="184"/>
      <c r="I1580" s="185"/>
      <c r="J1580" s="184"/>
      <c r="K1580" s="184"/>
    </row>
    <row r="1581" spans="1:11" ht="12.75">
      <c r="A1581">
        <v>288</v>
      </c>
      <c r="B1581">
        <v>285</v>
      </c>
      <c r="C1581" s="187">
        <v>8.300000190734863</v>
      </c>
      <c r="D1581">
        <v>0</v>
      </c>
      <c r="E1581" s="184"/>
      <c r="F1581" s="184"/>
      <c r="G1581" s="185"/>
      <c r="H1581" s="184"/>
      <c r="I1581" s="185"/>
      <c r="J1581" s="184"/>
      <c r="K1581" s="184"/>
    </row>
    <row r="1582" spans="1:11" ht="12.75">
      <c r="A1582">
        <v>288</v>
      </c>
      <c r="B1582">
        <v>286</v>
      </c>
      <c r="C1582" s="187">
        <v>5.900000095367432</v>
      </c>
      <c r="D1582">
        <v>0</v>
      </c>
      <c r="E1582" s="184"/>
      <c r="F1582" s="184"/>
      <c r="G1582" s="185"/>
      <c r="H1582" s="184"/>
      <c r="I1582" s="185"/>
      <c r="J1582" s="184"/>
      <c r="K1582" s="184"/>
    </row>
    <row r="1583" spans="1:11" ht="12.75">
      <c r="A1583">
        <v>288</v>
      </c>
      <c r="B1583">
        <v>287</v>
      </c>
      <c r="C1583" s="187">
        <v>4.300000190734863</v>
      </c>
      <c r="D1583">
        <v>0</v>
      </c>
      <c r="E1583" s="184"/>
      <c r="F1583" s="184"/>
      <c r="G1583" s="185"/>
      <c r="H1583" s="184"/>
      <c r="I1583" s="185"/>
      <c r="J1583" s="184"/>
      <c r="K1583" s="184"/>
    </row>
    <row r="1584" spans="1:11" ht="12.75">
      <c r="A1584">
        <v>288</v>
      </c>
      <c r="B1584">
        <v>289</v>
      </c>
      <c r="C1584" s="187">
        <v>4</v>
      </c>
      <c r="D1584">
        <v>0</v>
      </c>
      <c r="E1584" s="184"/>
      <c r="F1584" s="184"/>
      <c r="G1584" s="185"/>
      <c r="H1584" s="184"/>
      <c r="I1584" s="185"/>
      <c r="J1584" s="184"/>
      <c r="K1584" s="184"/>
    </row>
    <row r="1585" spans="1:11" ht="12.75">
      <c r="A1585">
        <v>288</v>
      </c>
      <c r="B1585">
        <v>290</v>
      </c>
      <c r="C1585" s="187">
        <v>2.299999952316284</v>
      </c>
      <c r="D1585">
        <v>0</v>
      </c>
      <c r="E1585" s="184"/>
      <c r="F1585" s="184"/>
      <c r="G1585" s="185"/>
      <c r="H1585" s="184"/>
      <c r="I1585" s="185"/>
      <c r="J1585" s="184"/>
      <c r="K1585" s="184"/>
    </row>
    <row r="1586" spans="1:11" ht="12.75">
      <c r="A1586">
        <v>288</v>
      </c>
      <c r="B1586">
        <v>291</v>
      </c>
      <c r="C1586" s="187">
        <v>5.400000095367432</v>
      </c>
      <c r="D1586">
        <v>0</v>
      </c>
      <c r="E1586" s="184"/>
      <c r="F1586" s="184"/>
      <c r="G1586" s="185"/>
      <c r="H1586" s="184"/>
      <c r="I1586" s="185"/>
      <c r="J1586" s="184"/>
      <c r="K1586" s="184"/>
    </row>
    <row r="1587" spans="1:11" ht="12.75">
      <c r="A1587">
        <v>288</v>
      </c>
      <c r="B1587">
        <v>302</v>
      </c>
      <c r="C1587" s="187">
        <v>19.899999618530273</v>
      </c>
      <c r="D1587">
        <v>0</v>
      </c>
      <c r="E1587" s="184"/>
      <c r="F1587" s="184"/>
      <c r="G1587" s="185"/>
      <c r="H1587" s="184"/>
      <c r="I1587" s="185"/>
      <c r="J1587" s="184"/>
      <c r="K1587" s="184"/>
    </row>
    <row r="1588" spans="1:11" ht="12.75">
      <c r="A1588">
        <v>288</v>
      </c>
      <c r="B1588">
        <v>309</v>
      </c>
      <c r="C1588" s="187">
        <v>26.200000762939453</v>
      </c>
      <c r="D1588">
        <v>0</v>
      </c>
      <c r="E1588" s="184"/>
      <c r="F1588" s="184"/>
      <c r="G1588" s="185"/>
      <c r="H1588" s="184"/>
      <c r="I1588" s="185"/>
      <c r="J1588" s="184"/>
      <c r="K1588" s="184"/>
    </row>
    <row r="1589" spans="1:11" ht="12.75">
      <c r="A1589">
        <v>289</v>
      </c>
      <c r="B1589">
        <v>287</v>
      </c>
      <c r="C1589" s="187">
        <v>7.199999809265137</v>
      </c>
      <c r="D1589">
        <v>0</v>
      </c>
      <c r="E1589" s="184"/>
      <c r="F1589" s="184"/>
      <c r="G1589" s="185"/>
      <c r="H1589" s="184"/>
      <c r="I1589" s="185"/>
      <c r="J1589" s="184"/>
      <c r="K1589" s="184"/>
    </row>
    <row r="1590" spans="1:11" ht="12.75">
      <c r="A1590">
        <v>289</v>
      </c>
      <c r="B1590">
        <v>288</v>
      </c>
      <c r="C1590" s="187">
        <v>4</v>
      </c>
      <c r="D1590">
        <v>0</v>
      </c>
      <c r="E1590" s="184"/>
      <c r="F1590" s="184"/>
      <c r="G1590" s="185"/>
      <c r="H1590" s="184"/>
      <c r="I1590" s="185"/>
      <c r="J1590" s="184"/>
      <c r="K1590" s="184"/>
    </row>
    <row r="1591" spans="1:11" ht="12.75">
      <c r="A1591">
        <v>289</v>
      </c>
      <c r="B1591">
        <v>290</v>
      </c>
      <c r="C1591" s="187">
        <v>1.2999999523162842</v>
      </c>
      <c r="D1591">
        <v>0</v>
      </c>
      <c r="E1591" s="184"/>
      <c r="F1591" s="184"/>
      <c r="G1591" s="185"/>
      <c r="H1591" s="184"/>
      <c r="I1591" s="185"/>
      <c r="J1591" s="184"/>
      <c r="K1591" s="184"/>
    </row>
    <row r="1592" spans="1:11" ht="12.75">
      <c r="A1592">
        <v>289</v>
      </c>
      <c r="B1592">
        <v>291</v>
      </c>
      <c r="C1592" s="187">
        <v>5.199999809265137</v>
      </c>
      <c r="D1592">
        <v>0</v>
      </c>
      <c r="E1592" s="184"/>
      <c r="F1592" s="184"/>
      <c r="G1592" s="185"/>
      <c r="H1592" s="184"/>
      <c r="I1592" s="185"/>
      <c r="J1592" s="184"/>
      <c r="K1592" s="184"/>
    </row>
    <row r="1593" spans="1:11" ht="12.75">
      <c r="A1593">
        <v>290</v>
      </c>
      <c r="B1593">
        <v>282</v>
      </c>
      <c r="C1593" s="187">
        <v>9</v>
      </c>
      <c r="D1593">
        <v>0</v>
      </c>
      <c r="E1593" s="184"/>
      <c r="F1593" s="184"/>
      <c r="G1593" s="185"/>
      <c r="H1593" s="184"/>
      <c r="I1593" s="185"/>
      <c r="J1593" s="184"/>
      <c r="K1593" s="184"/>
    </row>
    <row r="1594" spans="1:11" ht="12.75">
      <c r="A1594">
        <v>290</v>
      </c>
      <c r="B1594">
        <v>286</v>
      </c>
      <c r="C1594" s="187">
        <v>7.800000190734863</v>
      </c>
      <c r="D1594">
        <v>0</v>
      </c>
      <c r="E1594" s="184"/>
      <c r="F1594" s="184"/>
      <c r="G1594" s="185"/>
      <c r="H1594" s="184"/>
      <c r="I1594" s="185"/>
      <c r="J1594" s="184"/>
      <c r="K1594" s="184"/>
    </row>
    <row r="1595" spans="1:11" ht="12.75">
      <c r="A1595">
        <v>290</v>
      </c>
      <c r="B1595">
        <v>287</v>
      </c>
      <c r="C1595" s="187">
        <v>5.5</v>
      </c>
      <c r="D1595">
        <v>0</v>
      </c>
      <c r="E1595" s="184"/>
      <c r="F1595" s="184"/>
      <c r="G1595" s="185"/>
      <c r="H1595" s="184"/>
      <c r="I1595" s="185"/>
      <c r="J1595" s="184"/>
      <c r="K1595" s="184"/>
    </row>
    <row r="1596" spans="1:11" ht="12.75">
      <c r="A1596">
        <v>290</v>
      </c>
      <c r="B1596">
        <v>288</v>
      </c>
      <c r="C1596" s="187">
        <v>2.299999952316284</v>
      </c>
      <c r="D1596">
        <v>0</v>
      </c>
      <c r="E1596" s="184"/>
      <c r="F1596" s="184"/>
      <c r="G1596" s="185"/>
      <c r="H1596" s="184"/>
      <c r="I1596" s="185"/>
      <c r="J1596" s="184"/>
      <c r="K1596" s="184"/>
    </row>
    <row r="1597" spans="1:11" ht="12.75">
      <c r="A1597">
        <v>290</v>
      </c>
      <c r="B1597">
        <v>289</v>
      </c>
      <c r="C1597" s="187">
        <v>1.2999999523162842</v>
      </c>
      <c r="D1597">
        <v>0</v>
      </c>
      <c r="E1597" s="184"/>
      <c r="F1597" s="184"/>
      <c r="G1597" s="185"/>
      <c r="H1597" s="184"/>
      <c r="I1597" s="185"/>
      <c r="J1597" s="184"/>
      <c r="K1597" s="184"/>
    </row>
    <row r="1598" spans="1:11" ht="12.75">
      <c r="A1598">
        <v>290</v>
      </c>
      <c r="B1598">
        <v>291</v>
      </c>
      <c r="C1598" s="187">
        <v>4</v>
      </c>
      <c r="D1598">
        <v>0</v>
      </c>
      <c r="E1598" s="184"/>
      <c r="F1598" s="184"/>
      <c r="G1598" s="185"/>
      <c r="H1598" s="184"/>
      <c r="I1598" s="185"/>
      <c r="J1598" s="184"/>
      <c r="K1598" s="184"/>
    </row>
    <row r="1599" spans="1:11" ht="12.75">
      <c r="A1599">
        <v>290</v>
      </c>
      <c r="B1599">
        <v>292</v>
      </c>
      <c r="C1599" s="187">
        <v>6</v>
      </c>
      <c r="D1599">
        <v>0</v>
      </c>
      <c r="E1599" s="184"/>
      <c r="F1599" s="184"/>
      <c r="G1599" s="185"/>
      <c r="H1599" s="184"/>
      <c r="I1599" s="185"/>
      <c r="J1599" s="184"/>
      <c r="K1599" s="184"/>
    </row>
    <row r="1600" spans="1:11" ht="12.75">
      <c r="A1600">
        <v>290</v>
      </c>
      <c r="B1600">
        <v>293</v>
      </c>
      <c r="C1600" s="187">
        <v>8.600000381469727</v>
      </c>
      <c r="D1600">
        <v>0</v>
      </c>
      <c r="E1600" s="184"/>
      <c r="F1600" s="184"/>
      <c r="G1600" s="185"/>
      <c r="H1600" s="184"/>
      <c r="I1600" s="185"/>
      <c r="J1600" s="184"/>
      <c r="K1600" s="184"/>
    </row>
    <row r="1601" spans="1:11" ht="12.75">
      <c r="A1601">
        <v>290</v>
      </c>
      <c r="B1601">
        <v>294</v>
      </c>
      <c r="C1601" s="187">
        <v>9.600000381469727</v>
      </c>
      <c r="D1601">
        <v>0</v>
      </c>
      <c r="E1601" s="184"/>
      <c r="F1601" s="184"/>
      <c r="G1601" s="185"/>
      <c r="H1601" s="184"/>
      <c r="I1601" s="185"/>
      <c r="J1601" s="184"/>
      <c r="K1601" s="184"/>
    </row>
    <row r="1602" spans="1:11" ht="12.75">
      <c r="A1602">
        <v>290</v>
      </c>
      <c r="B1602">
        <v>499</v>
      </c>
      <c r="C1602" s="187">
        <v>4</v>
      </c>
      <c r="D1602">
        <v>0</v>
      </c>
      <c r="E1602" s="184"/>
      <c r="F1602" s="184"/>
      <c r="G1602" s="185"/>
      <c r="H1602" s="184"/>
      <c r="I1602" s="185"/>
      <c r="J1602" s="184"/>
      <c r="K1602" s="184"/>
    </row>
    <row r="1603" spans="1:11" ht="12.75">
      <c r="A1603">
        <v>291</v>
      </c>
      <c r="B1603">
        <v>255</v>
      </c>
      <c r="C1603" s="187">
        <v>62.5</v>
      </c>
      <c r="D1603">
        <v>0</v>
      </c>
      <c r="E1603" s="184"/>
      <c r="F1603" s="184"/>
      <c r="G1603" s="185"/>
      <c r="H1603" s="184"/>
      <c r="I1603" s="185"/>
      <c r="J1603" s="184"/>
      <c r="K1603" s="184"/>
    </row>
    <row r="1604" spans="1:11" ht="12.75">
      <c r="A1604">
        <v>291</v>
      </c>
      <c r="B1604">
        <v>264</v>
      </c>
      <c r="C1604" s="187">
        <v>50.79999923706055</v>
      </c>
      <c r="D1604">
        <v>0</v>
      </c>
      <c r="E1604" s="184"/>
      <c r="F1604" s="184"/>
      <c r="G1604" s="185"/>
      <c r="H1604" s="184"/>
      <c r="I1604" s="185"/>
      <c r="J1604" s="184"/>
      <c r="K1604" s="184"/>
    </row>
    <row r="1605" spans="1:11" ht="12.75">
      <c r="A1605">
        <v>291</v>
      </c>
      <c r="B1605">
        <v>265</v>
      </c>
      <c r="C1605" s="187">
        <v>48.20000076293945</v>
      </c>
      <c r="D1605">
        <v>0</v>
      </c>
      <c r="E1605" s="184"/>
      <c r="F1605" s="184"/>
      <c r="G1605" s="185"/>
      <c r="H1605" s="184"/>
      <c r="I1605" s="185"/>
      <c r="J1605" s="184"/>
      <c r="K1605" s="184"/>
    </row>
    <row r="1606" spans="1:11" ht="12.75">
      <c r="A1606">
        <v>291</v>
      </c>
      <c r="B1606">
        <v>270</v>
      </c>
      <c r="C1606" s="187">
        <v>41.099998474121094</v>
      </c>
      <c r="D1606">
        <v>0</v>
      </c>
      <c r="E1606" s="184"/>
      <c r="F1606" s="184"/>
      <c r="G1606" s="185"/>
      <c r="H1606" s="184"/>
      <c r="I1606" s="185"/>
      <c r="J1606" s="184"/>
      <c r="K1606" s="184"/>
    </row>
    <row r="1607" spans="1:11" ht="12.75">
      <c r="A1607">
        <v>291</v>
      </c>
      <c r="B1607">
        <v>272</v>
      </c>
      <c r="C1607" s="187">
        <v>41.79999923706055</v>
      </c>
      <c r="D1607">
        <v>0</v>
      </c>
      <c r="E1607" s="184"/>
      <c r="F1607" s="184"/>
      <c r="G1607" s="185"/>
      <c r="H1607" s="184"/>
      <c r="I1607" s="185"/>
      <c r="J1607" s="184"/>
      <c r="K1607" s="184"/>
    </row>
    <row r="1608" spans="1:11" ht="12.75">
      <c r="A1608">
        <v>291</v>
      </c>
      <c r="B1608">
        <v>273</v>
      </c>
      <c r="C1608" s="187">
        <v>38.79999923706055</v>
      </c>
      <c r="D1608">
        <v>0</v>
      </c>
      <c r="E1608" s="184"/>
      <c r="F1608" s="184"/>
      <c r="G1608" s="185"/>
      <c r="H1608" s="184"/>
      <c r="I1608" s="185"/>
      <c r="J1608" s="184"/>
      <c r="K1608" s="184"/>
    </row>
    <row r="1609" spans="1:11" ht="12.75">
      <c r="A1609">
        <v>291</v>
      </c>
      <c r="B1609">
        <v>275</v>
      </c>
      <c r="C1609" s="187">
        <v>23.5</v>
      </c>
      <c r="D1609">
        <v>0</v>
      </c>
      <c r="E1609" s="184"/>
      <c r="F1609" s="184"/>
      <c r="G1609" s="185"/>
      <c r="H1609" s="184"/>
      <c r="I1609" s="185"/>
      <c r="J1609" s="184"/>
      <c r="K1609" s="184"/>
    </row>
    <row r="1610" spans="1:11" ht="12.75">
      <c r="A1610">
        <v>291</v>
      </c>
      <c r="B1610">
        <v>282</v>
      </c>
      <c r="C1610" s="187">
        <v>10.300000190734863</v>
      </c>
      <c r="D1610">
        <v>0</v>
      </c>
      <c r="E1610" s="184"/>
      <c r="F1610" s="184"/>
      <c r="G1610" s="185"/>
      <c r="H1610" s="184"/>
      <c r="I1610" s="185"/>
      <c r="J1610" s="184"/>
      <c r="K1610" s="184"/>
    </row>
    <row r="1611" spans="1:11" ht="12.75">
      <c r="A1611">
        <v>291</v>
      </c>
      <c r="B1611">
        <v>285</v>
      </c>
      <c r="C1611" s="187">
        <v>12.600000381469727</v>
      </c>
      <c r="D1611">
        <v>0</v>
      </c>
      <c r="E1611" s="184"/>
      <c r="F1611" s="184"/>
      <c r="G1611" s="185"/>
      <c r="H1611" s="184"/>
      <c r="I1611" s="185"/>
      <c r="J1611" s="184"/>
      <c r="K1611" s="184"/>
    </row>
    <row r="1612" spans="1:11" ht="12.75">
      <c r="A1612">
        <v>291</v>
      </c>
      <c r="B1612">
        <v>286</v>
      </c>
      <c r="C1612" s="187">
        <v>10.899999618530273</v>
      </c>
      <c r="D1612">
        <v>0</v>
      </c>
      <c r="E1612" s="184"/>
      <c r="F1612" s="184"/>
      <c r="G1612" s="185"/>
      <c r="H1612" s="184"/>
      <c r="I1612" s="185"/>
      <c r="J1612" s="184"/>
      <c r="K1612" s="184"/>
    </row>
    <row r="1613" spans="1:11" ht="12.75">
      <c r="A1613">
        <v>291</v>
      </c>
      <c r="B1613">
        <v>287</v>
      </c>
      <c r="C1613" s="187">
        <v>9.699999809265137</v>
      </c>
      <c r="D1613">
        <v>0</v>
      </c>
      <c r="E1613" s="184"/>
      <c r="F1613" s="184"/>
      <c r="G1613" s="185"/>
      <c r="H1613" s="184"/>
      <c r="I1613" s="185"/>
      <c r="J1613" s="184"/>
      <c r="K1613" s="184"/>
    </row>
    <row r="1614" spans="1:11" ht="12.75">
      <c r="A1614">
        <v>291</v>
      </c>
      <c r="B1614">
        <v>288</v>
      </c>
      <c r="C1614" s="187">
        <v>5.400000095367432</v>
      </c>
      <c r="D1614">
        <v>0</v>
      </c>
      <c r="E1614" s="184"/>
      <c r="F1614" s="184"/>
      <c r="G1614" s="185"/>
      <c r="H1614" s="184"/>
      <c r="I1614" s="185"/>
      <c r="J1614" s="184"/>
      <c r="K1614" s="184"/>
    </row>
    <row r="1615" spans="1:11" ht="12.75">
      <c r="A1615">
        <v>291</v>
      </c>
      <c r="B1615">
        <v>289</v>
      </c>
      <c r="C1615" s="187">
        <v>5.199999809265137</v>
      </c>
      <c r="D1615">
        <v>0</v>
      </c>
      <c r="E1615" s="184"/>
      <c r="F1615" s="184"/>
      <c r="G1615" s="185"/>
      <c r="H1615" s="184"/>
      <c r="I1615" s="185"/>
      <c r="J1615" s="184"/>
      <c r="K1615" s="184"/>
    </row>
    <row r="1616" spans="1:11" ht="12.75">
      <c r="A1616">
        <v>291</v>
      </c>
      <c r="B1616">
        <v>290</v>
      </c>
      <c r="C1616" s="187">
        <v>4</v>
      </c>
      <c r="D1616">
        <v>0</v>
      </c>
      <c r="E1616" s="184"/>
      <c r="F1616" s="184"/>
      <c r="G1616" s="185"/>
      <c r="H1616" s="184"/>
      <c r="I1616" s="185"/>
      <c r="J1616" s="184"/>
      <c r="K1616" s="184"/>
    </row>
    <row r="1617" spans="1:11" ht="12.75">
      <c r="A1617">
        <v>291</v>
      </c>
      <c r="B1617">
        <v>292</v>
      </c>
      <c r="C1617" s="187">
        <v>2.200000047683716</v>
      </c>
      <c r="D1617">
        <v>0</v>
      </c>
      <c r="E1617" s="184"/>
      <c r="F1617" s="184"/>
      <c r="G1617" s="185"/>
      <c r="H1617" s="184"/>
      <c r="I1617" s="185"/>
      <c r="J1617" s="184"/>
      <c r="K1617" s="184"/>
    </row>
    <row r="1618" spans="1:11" ht="12.75">
      <c r="A1618">
        <v>291</v>
      </c>
      <c r="B1618">
        <v>293</v>
      </c>
      <c r="C1618" s="187">
        <v>4.699999809265137</v>
      </c>
      <c r="D1618">
        <v>0</v>
      </c>
      <c r="E1618" s="184"/>
      <c r="F1618" s="184"/>
      <c r="G1618" s="185"/>
      <c r="H1618" s="184"/>
      <c r="I1618" s="185"/>
      <c r="J1618" s="184"/>
      <c r="K1618" s="184"/>
    </row>
    <row r="1619" spans="1:11" ht="12.75">
      <c r="A1619">
        <v>291</v>
      </c>
      <c r="B1619">
        <v>294</v>
      </c>
      <c r="C1619" s="187">
        <v>6.900000095367432</v>
      </c>
      <c r="D1619">
        <v>0</v>
      </c>
      <c r="E1619" s="184"/>
      <c r="F1619" s="184"/>
      <c r="G1619" s="185"/>
      <c r="H1619" s="184"/>
      <c r="I1619" s="185"/>
      <c r="J1619" s="184"/>
      <c r="K1619" s="184"/>
    </row>
    <row r="1620" spans="1:11" ht="12.75">
      <c r="A1620">
        <v>291</v>
      </c>
      <c r="B1620">
        <v>295</v>
      </c>
      <c r="C1620" s="187">
        <v>7.699999809265137</v>
      </c>
      <c r="D1620">
        <v>0</v>
      </c>
      <c r="E1620" s="184"/>
      <c r="F1620" s="184"/>
      <c r="G1620" s="185"/>
      <c r="H1620" s="184"/>
      <c r="I1620" s="185"/>
      <c r="J1620" s="184"/>
      <c r="K1620" s="184"/>
    </row>
    <row r="1621" spans="1:11" ht="12.75">
      <c r="A1621">
        <v>291</v>
      </c>
      <c r="B1621">
        <v>296</v>
      </c>
      <c r="C1621" s="187">
        <v>10.800000190734863</v>
      </c>
      <c r="D1621">
        <v>0</v>
      </c>
      <c r="E1621" s="184"/>
      <c r="F1621" s="184"/>
      <c r="G1621" s="185"/>
      <c r="H1621" s="184"/>
      <c r="I1621" s="185"/>
      <c r="J1621" s="184"/>
      <c r="K1621" s="184"/>
    </row>
    <row r="1622" spans="1:11" ht="12.75">
      <c r="A1622">
        <v>291</v>
      </c>
      <c r="B1622">
        <v>302</v>
      </c>
      <c r="C1622" s="187">
        <v>14.5</v>
      </c>
      <c r="D1622">
        <v>0</v>
      </c>
      <c r="E1622" s="184"/>
      <c r="F1622" s="184"/>
      <c r="G1622" s="185"/>
      <c r="H1622" s="184"/>
      <c r="I1622" s="185"/>
      <c r="J1622" s="184"/>
      <c r="K1622" s="184"/>
    </row>
    <row r="1623" spans="1:11" ht="12.75">
      <c r="A1623">
        <v>291</v>
      </c>
      <c r="B1623">
        <v>309</v>
      </c>
      <c r="C1623" s="187">
        <v>21.200000762939453</v>
      </c>
      <c r="D1623">
        <v>0</v>
      </c>
      <c r="E1623" s="184"/>
      <c r="F1623" s="184"/>
      <c r="G1623" s="185"/>
      <c r="H1623" s="184"/>
      <c r="I1623" s="185"/>
      <c r="J1623" s="184"/>
      <c r="K1623" s="184"/>
    </row>
    <row r="1624" spans="1:11" ht="12.75">
      <c r="A1624">
        <v>291</v>
      </c>
      <c r="B1624">
        <v>310</v>
      </c>
      <c r="C1624" s="187">
        <v>23.600000381469727</v>
      </c>
      <c r="D1624">
        <v>0</v>
      </c>
      <c r="E1624" s="184"/>
      <c r="F1624" s="184"/>
      <c r="G1624" s="185"/>
      <c r="H1624" s="184"/>
      <c r="I1624" s="185"/>
      <c r="J1624" s="184"/>
      <c r="K1624" s="184"/>
    </row>
    <row r="1625" spans="1:11" ht="12.75">
      <c r="A1625">
        <v>292</v>
      </c>
      <c r="B1625">
        <v>290</v>
      </c>
      <c r="C1625" s="187">
        <v>6</v>
      </c>
      <c r="D1625">
        <v>0</v>
      </c>
      <c r="E1625" s="184"/>
      <c r="F1625" s="184"/>
      <c r="G1625" s="185"/>
      <c r="H1625" s="184"/>
      <c r="I1625" s="185"/>
      <c r="J1625" s="184"/>
      <c r="K1625" s="184"/>
    </row>
    <row r="1626" spans="1:11" ht="12.75">
      <c r="A1626">
        <v>292</v>
      </c>
      <c r="B1626">
        <v>291</v>
      </c>
      <c r="C1626" s="187">
        <v>2.200000047683716</v>
      </c>
      <c r="D1626">
        <v>0</v>
      </c>
      <c r="E1626" s="184"/>
      <c r="F1626" s="184"/>
      <c r="G1626" s="185"/>
      <c r="H1626" s="184"/>
      <c r="I1626" s="185"/>
      <c r="J1626" s="184"/>
      <c r="K1626" s="184"/>
    </row>
    <row r="1627" spans="1:11" ht="12.75">
      <c r="A1627">
        <v>292</v>
      </c>
      <c r="B1627">
        <v>293</v>
      </c>
      <c r="C1627" s="187">
        <v>2.5999999046325684</v>
      </c>
      <c r="D1627">
        <v>0</v>
      </c>
      <c r="E1627" s="184"/>
      <c r="F1627" s="184"/>
      <c r="G1627" s="185"/>
      <c r="H1627" s="184"/>
      <c r="I1627" s="185"/>
      <c r="J1627" s="184"/>
      <c r="K1627" s="184"/>
    </row>
    <row r="1628" spans="1:11" ht="12.75">
      <c r="A1628">
        <v>292</v>
      </c>
      <c r="B1628">
        <v>294</v>
      </c>
      <c r="C1628" s="187">
        <v>4.300000190734863</v>
      </c>
      <c r="D1628">
        <v>0</v>
      </c>
      <c r="E1628" s="184"/>
      <c r="F1628" s="184"/>
      <c r="G1628" s="185"/>
      <c r="H1628" s="184"/>
      <c r="I1628" s="185"/>
      <c r="J1628" s="184"/>
      <c r="K1628" s="184"/>
    </row>
    <row r="1629" spans="1:11" ht="12.75">
      <c r="A1629">
        <v>292</v>
      </c>
      <c r="B1629">
        <v>295</v>
      </c>
      <c r="C1629" s="187">
        <v>5.5</v>
      </c>
      <c r="D1629">
        <v>0</v>
      </c>
      <c r="E1629" s="184"/>
      <c r="F1629" s="184"/>
      <c r="G1629" s="185"/>
      <c r="H1629" s="184"/>
      <c r="I1629" s="185"/>
      <c r="J1629" s="184"/>
      <c r="K1629" s="184"/>
    </row>
    <row r="1630" spans="1:11" ht="12.75">
      <c r="A1630">
        <v>293</v>
      </c>
      <c r="B1630">
        <v>290</v>
      </c>
      <c r="C1630" s="187">
        <v>8.600000381469727</v>
      </c>
      <c r="D1630">
        <v>0</v>
      </c>
      <c r="E1630" s="184"/>
      <c r="F1630" s="184"/>
      <c r="G1630" s="185"/>
      <c r="H1630" s="184"/>
      <c r="I1630" s="185"/>
      <c r="J1630" s="184"/>
      <c r="K1630" s="184"/>
    </row>
    <row r="1631" spans="1:11" ht="12.75">
      <c r="A1631">
        <v>293</v>
      </c>
      <c r="B1631">
        <v>291</v>
      </c>
      <c r="C1631" s="187">
        <v>4.699999809265137</v>
      </c>
      <c r="D1631">
        <v>0</v>
      </c>
      <c r="E1631" s="184"/>
      <c r="F1631" s="184"/>
      <c r="G1631" s="185"/>
      <c r="H1631" s="184"/>
      <c r="I1631" s="185"/>
      <c r="J1631" s="184"/>
      <c r="K1631" s="184"/>
    </row>
    <row r="1632" spans="1:11" ht="12.75">
      <c r="A1632">
        <v>293</v>
      </c>
      <c r="B1632">
        <v>292</v>
      </c>
      <c r="C1632" s="187">
        <v>2.5999999046325684</v>
      </c>
      <c r="D1632">
        <v>0</v>
      </c>
      <c r="E1632" s="184"/>
      <c r="F1632" s="184"/>
      <c r="G1632" s="185"/>
      <c r="H1632" s="184"/>
      <c r="I1632" s="185"/>
      <c r="J1632" s="184"/>
      <c r="K1632" s="184"/>
    </row>
    <row r="1633" spans="1:11" ht="12.75">
      <c r="A1633">
        <v>293</v>
      </c>
      <c r="B1633">
        <v>294</v>
      </c>
      <c r="C1633" s="187">
        <v>3.5</v>
      </c>
      <c r="D1633">
        <v>0</v>
      </c>
      <c r="E1633" s="184"/>
      <c r="F1633" s="184"/>
      <c r="G1633" s="185"/>
      <c r="H1633" s="184"/>
      <c r="I1633" s="185"/>
      <c r="J1633" s="184"/>
      <c r="K1633" s="184"/>
    </row>
    <row r="1634" spans="1:11" ht="12.75">
      <c r="A1634">
        <v>293</v>
      </c>
      <c r="B1634">
        <v>295</v>
      </c>
      <c r="C1634" s="187">
        <v>2.9000000953674316</v>
      </c>
      <c r="D1634">
        <v>0</v>
      </c>
      <c r="E1634" s="184"/>
      <c r="F1634" s="184"/>
      <c r="G1634" s="185"/>
      <c r="H1634" s="184"/>
      <c r="I1634" s="185"/>
      <c r="J1634" s="184"/>
      <c r="K1634" s="184"/>
    </row>
    <row r="1635" spans="1:11" ht="12.75">
      <c r="A1635">
        <v>294</v>
      </c>
      <c r="B1635">
        <v>255</v>
      </c>
      <c r="C1635" s="187">
        <v>66.69999694824219</v>
      </c>
      <c r="D1635">
        <v>0</v>
      </c>
      <c r="E1635" s="184"/>
      <c r="F1635" s="184"/>
      <c r="G1635" s="185"/>
      <c r="H1635" s="184"/>
      <c r="I1635" s="185"/>
      <c r="J1635" s="184"/>
      <c r="K1635" s="184"/>
    </row>
    <row r="1636" spans="1:11" ht="12.75">
      <c r="A1636">
        <v>294</v>
      </c>
      <c r="B1636">
        <v>264</v>
      </c>
      <c r="C1636" s="187">
        <v>55.70000076293945</v>
      </c>
      <c r="D1636">
        <v>0</v>
      </c>
      <c r="E1636" s="184"/>
      <c r="F1636" s="184"/>
      <c r="G1636" s="185"/>
      <c r="H1636" s="184"/>
      <c r="I1636" s="185"/>
      <c r="J1636" s="184"/>
      <c r="K1636" s="184"/>
    </row>
    <row r="1637" spans="1:11" ht="12.75">
      <c r="A1637">
        <v>294</v>
      </c>
      <c r="B1637">
        <v>265</v>
      </c>
      <c r="C1637" s="187">
        <v>52.79999923706055</v>
      </c>
      <c r="D1637">
        <v>0</v>
      </c>
      <c r="E1637" s="184"/>
      <c r="F1637" s="184"/>
      <c r="G1637" s="185"/>
      <c r="H1637" s="184"/>
      <c r="I1637" s="185"/>
      <c r="J1637" s="184"/>
      <c r="K1637" s="184"/>
    </row>
    <row r="1638" spans="1:11" ht="12.75">
      <c r="A1638">
        <v>294</v>
      </c>
      <c r="B1638">
        <v>266</v>
      </c>
      <c r="C1638" s="187">
        <v>64</v>
      </c>
      <c r="D1638">
        <v>0</v>
      </c>
      <c r="E1638" s="184"/>
      <c r="F1638" s="184"/>
      <c r="G1638" s="185"/>
      <c r="H1638" s="184"/>
      <c r="I1638" s="185"/>
      <c r="J1638" s="184"/>
      <c r="K1638" s="184"/>
    </row>
    <row r="1639" spans="1:11" ht="12.75">
      <c r="A1639">
        <v>294</v>
      </c>
      <c r="B1639">
        <v>270</v>
      </c>
      <c r="C1639" s="187">
        <v>46.79999923706055</v>
      </c>
      <c r="D1639">
        <v>0</v>
      </c>
      <c r="E1639" s="184"/>
      <c r="F1639" s="184"/>
      <c r="G1639" s="185"/>
      <c r="H1639" s="184"/>
      <c r="I1639" s="185"/>
      <c r="J1639" s="184"/>
      <c r="K1639" s="184"/>
    </row>
    <row r="1640" spans="1:11" ht="12.75">
      <c r="A1640">
        <v>294</v>
      </c>
      <c r="B1640">
        <v>272</v>
      </c>
      <c r="C1640" s="187">
        <v>47.400001525878906</v>
      </c>
      <c r="D1640">
        <v>0</v>
      </c>
      <c r="E1640" s="184"/>
      <c r="F1640" s="184"/>
      <c r="G1640" s="185"/>
      <c r="H1640" s="184"/>
      <c r="I1640" s="185"/>
      <c r="J1640" s="184"/>
      <c r="K1640" s="184"/>
    </row>
    <row r="1641" spans="1:11" ht="12.75">
      <c r="A1641">
        <v>294</v>
      </c>
      <c r="B1641">
        <v>273</v>
      </c>
      <c r="C1641" s="187">
        <v>45.70000076293945</v>
      </c>
      <c r="D1641">
        <v>0</v>
      </c>
      <c r="E1641" s="184"/>
      <c r="F1641" s="184"/>
      <c r="G1641" s="185"/>
      <c r="H1641" s="184"/>
      <c r="I1641" s="185"/>
      <c r="J1641" s="184"/>
      <c r="K1641" s="184"/>
    </row>
    <row r="1642" spans="1:11" ht="12.75">
      <c r="A1642">
        <v>294</v>
      </c>
      <c r="B1642">
        <v>275</v>
      </c>
      <c r="C1642" s="187">
        <v>29.299999237060547</v>
      </c>
      <c r="D1642">
        <v>0</v>
      </c>
      <c r="E1642" s="184"/>
      <c r="F1642" s="184"/>
      <c r="G1642" s="185"/>
      <c r="H1642" s="184"/>
      <c r="I1642" s="185"/>
      <c r="J1642" s="184"/>
      <c r="K1642" s="184"/>
    </row>
    <row r="1643" spans="1:11" ht="12.75">
      <c r="A1643">
        <v>294</v>
      </c>
      <c r="B1643">
        <v>290</v>
      </c>
      <c r="C1643" s="187">
        <v>9.600000381469727</v>
      </c>
      <c r="D1643">
        <v>0</v>
      </c>
      <c r="E1643" s="184"/>
      <c r="F1643" s="184"/>
      <c r="G1643" s="185"/>
      <c r="H1643" s="184"/>
      <c r="I1643" s="185"/>
      <c r="J1643" s="184"/>
      <c r="K1643" s="184"/>
    </row>
    <row r="1644" spans="1:11" ht="12.75">
      <c r="A1644">
        <v>294</v>
      </c>
      <c r="B1644">
        <v>291</v>
      </c>
      <c r="C1644" s="187">
        <v>6.900000095367432</v>
      </c>
      <c r="D1644">
        <v>0</v>
      </c>
      <c r="E1644" s="184"/>
      <c r="F1644" s="184"/>
      <c r="G1644" s="185"/>
      <c r="H1644" s="184"/>
      <c r="I1644" s="185"/>
      <c r="J1644" s="184"/>
      <c r="K1644" s="184"/>
    </row>
    <row r="1645" spans="1:11" ht="12.75">
      <c r="A1645">
        <v>294</v>
      </c>
      <c r="B1645">
        <v>292</v>
      </c>
      <c r="C1645" s="187">
        <v>4.300000190734863</v>
      </c>
      <c r="D1645">
        <v>0</v>
      </c>
      <c r="E1645" s="184"/>
      <c r="F1645" s="184"/>
      <c r="G1645" s="185"/>
      <c r="H1645" s="184"/>
      <c r="I1645" s="185"/>
      <c r="J1645" s="184"/>
      <c r="K1645" s="184"/>
    </row>
    <row r="1646" spans="1:11" ht="12.75">
      <c r="A1646">
        <v>294</v>
      </c>
      <c r="B1646">
        <v>293</v>
      </c>
      <c r="C1646" s="187">
        <v>3.5</v>
      </c>
      <c r="D1646">
        <v>0</v>
      </c>
      <c r="E1646" s="184"/>
      <c r="F1646" s="184"/>
      <c r="G1646" s="185"/>
      <c r="H1646" s="184"/>
      <c r="I1646" s="185"/>
      <c r="J1646" s="184"/>
      <c r="K1646" s="184"/>
    </row>
    <row r="1647" spans="1:11" ht="12.75">
      <c r="A1647">
        <v>294</v>
      </c>
      <c r="B1647">
        <v>295</v>
      </c>
      <c r="C1647" s="187">
        <v>6.5</v>
      </c>
      <c r="D1647">
        <v>0</v>
      </c>
      <c r="E1647" s="184"/>
      <c r="F1647" s="184"/>
      <c r="G1647" s="185"/>
      <c r="H1647" s="184"/>
      <c r="I1647" s="185"/>
      <c r="J1647" s="184"/>
      <c r="K1647" s="184"/>
    </row>
    <row r="1648" spans="1:11" ht="12.75">
      <c r="A1648">
        <v>295</v>
      </c>
      <c r="B1648">
        <v>255</v>
      </c>
      <c r="C1648" s="187">
        <v>64.80000305175781</v>
      </c>
      <c r="D1648">
        <v>0</v>
      </c>
      <c r="E1648" s="184"/>
      <c r="F1648" s="184"/>
      <c r="G1648" s="185"/>
      <c r="H1648" s="184"/>
      <c r="I1648" s="185"/>
      <c r="J1648" s="184"/>
      <c r="K1648" s="184"/>
    </row>
    <row r="1649" spans="1:11" ht="12.75">
      <c r="A1649">
        <v>295</v>
      </c>
      <c r="B1649">
        <v>264</v>
      </c>
      <c r="C1649" s="187">
        <v>53.400001525878906</v>
      </c>
      <c r="D1649">
        <v>0</v>
      </c>
      <c r="E1649" s="184"/>
      <c r="F1649" s="184"/>
      <c r="G1649" s="185"/>
      <c r="H1649" s="184"/>
      <c r="I1649" s="185"/>
      <c r="J1649" s="184"/>
      <c r="K1649" s="184"/>
    </row>
    <row r="1650" spans="1:11" ht="12.75">
      <c r="A1650">
        <v>295</v>
      </c>
      <c r="B1650">
        <v>265</v>
      </c>
      <c r="C1650" s="187">
        <v>48</v>
      </c>
      <c r="D1650">
        <v>0</v>
      </c>
      <c r="E1650" s="184"/>
      <c r="F1650" s="184"/>
      <c r="G1650" s="185"/>
      <c r="H1650" s="184"/>
      <c r="I1650" s="185"/>
      <c r="J1650" s="184"/>
      <c r="K1650" s="184"/>
    </row>
    <row r="1651" spans="1:11" ht="12.75">
      <c r="A1651">
        <v>295</v>
      </c>
      <c r="B1651">
        <v>266</v>
      </c>
      <c r="C1651" s="187">
        <v>59.20000076293945</v>
      </c>
      <c r="D1651">
        <v>0</v>
      </c>
      <c r="E1651" s="184"/>
      <c r="F1651" s="184"/>
      <c r="G1651" s="185"/>
      <c r="H1651" s="184"/>
      <c r="I1651" s="185"/>
      <c r="J1651" s="184"/>
      <c r="K1651" s="184"/>
    </row>
    <row r="1652" spans="1:11" ht="12.75">
      <c r="A1652">
        <v>295</v>
      </c>
      <c r="B1652">
        <v>270</v>
      </c>
      <c r="C1652" s="187">
        <v>45.599998474121094</v>
      </c>
      <c r="D1652">
        <v>0</v>
      </c>
      <c r="E1652" s="184"/>
      <c r="F1652" s="184"/>
      <c r="G1652" s="185"/>
      <c r="H1652" s="184"/>
      <c r="I1652" s="185"/>
      <c r="J1652" s="184"/>
      <c r="K1652" s="184"/>
    </row>
    <row r="1653" spans="1:11" ht="12.75">
      <c r="A1653">
        <v>295</v>
      </c>
      <c r="B1653">
        <v>272</v>
      </c>
      <c r="C1653" s="187">
        <v>46.29999923706055</v>
      </c>
      <c r="D1653">
        <v>0</v>
      </c>
      <c r="E1653" s="184"/>
      <c r="F1653" s="184"/>
      <c r="G1653" s="185"/>
      <c r="H1653" s="184"/>
      <c r="I1653" s="185"/>
      <c r="J1653" s="184"/>
      <c r="K1653" s="184"/>
    </row>
    <row r="1654" spans="1:11" ht="12.75">
      <c r="A1654">
        <v>295</v>
      </c>
      <c r="B1654">
        <v>273</v>
      </c>
      <c r="C1654" s="187">
        <v>45.20000076293945</v>
      </c>
      <c r="D1654">
        <v>0</v>
      </c>
      <c r="E1654" s="184"/>
      <c r="F1654" s="184"/>
      <c r="G1654" s="185"/>
      <c r="H1654" s="184"/>
      <c r="I1654" s="185"/>
      <c r="J1654" s="184"/>
      <c r="K1654" s="184"/>
    </row>
    <row r="1655" spans="1:11" ht="12.75">
      <c r="A1655">
        <v>295</v>
      </c>
      <c r="B1655">
        <v>275</v>
      </c>
      <c r="C1655" s="187">
        <v>29.5</v>
      </c>
      <c r="D1655">
        <v>0</v>
      </c>
      <c r="E1655" s="184"/>
      <c r="F1655" s="184"/>
      <c r="G1655" s="185"/>
      <c r="H1655" s="184"/>
      <c r="I1655" s="185"/>
      <c r="J1655" s="184"/>
      <c r="K1655" s="184"/>
    </row>
    <row r="1656" spans="1:11" ht="12.75">
      <c r="A1656">
        <v>295</v>
      </c>
      <c r="B1656">
        <v>282</v>
      </c>
      <c r="C1656" s="187">
        <v>17.5</v>
      </c>
      <c r="D1656">
        <v>0</v>
      </c>
      <c r="E1656" s="184"/>
      <c r="F1656" s="184"/>
      <c r="G1656" s="185"/>
      <c r="H1656" s="184"/>
      <c r="I1656" s="185"/>
      <c r="J1656" s="184"/>
      <c r="K1656" s="184"/>
    </row>
    <row r="1657" spans="1:11" ht="12.75">
      <c r="A1657">
        <v>295</v>
      </c>
      <c r="B1657">
        <v>291</v>
      </c>
      <c r="C1657" s="187">
        <v>7.699999809265137</v>
      </c>
      <c r="D1657">
        <v>0</v>
      </c>
      <c r="E1657" s="184"/>
      <c r="F1657" s="184"/>
      <c r="G1657" s="185"/>
      <c r="H1657" s="184"/>
      <c r="I1657" s="185"/>
      <c r="J1657" s="184"/>
      <c r="K1657" s="184"/>
    </row>
    <row r="1658" spans="1:11" ht="12.75">
      <c r="A1658">
        <v>295</v>
      </c>
      <c r="B1658">
        <v>292</v>
      </c>
      <c r="C1658" s="187">
        <v>5.5</v>
      </c>
      <c r="D1658">
        <v>0</v>
      </c>
      <c r="E1658" s="184"/>
      <c r="F1658" s="184"/>
      <c r="G1658" s="185"/>
      <c r="H1658" s="184"/>
      <c r="I1658" s="185"/>
      <c r="J1658" s="184"/>
      <c r="K1658" s="184"/>
    </row>
    <row r="1659" spans="1:11" ht="12.75">
      <c r="A1659">
        <v>295</v>
      </c>
      <c r="B1659">
        <v>293</v>
      </c>
      <c r="C1659" s="187">
        <v>2.9000000953674316</v>
      </c>
      <c r="D1659">
        <v>0</v>
      </c>
      <c r="E1659" s="184"/>
      <c r="F1659" s="184"/>
      <c r="G1659" s="185"/>
      <c r="H1659" s="184"/>
      <c r="I1659" s="185"/>
      <c r="J1659" s="184"/>
      <c r="K1659" s="184"/>
    </row>
    <row r="1660" spans="1:11" ht="12.75">
      <c r="A1660">
        <v>295</v>
      </c>
      <c r="B1660">
        <v>294</v>
      </c>
      <c r="C1660" s="187">
        <v>6.5</v>
      </c>
      <c r="D1660">
        <v>0</v>
      </c>
      <c r="E1660" s="184"/>
      <c r="F1660" s="184"/>
      <c r="G1660" s="185"/>
      <c r="H1660" s="184"/>
      <c r="I1660" s="185"/>
      <c r="J1660" s="184"/>
      <c r="K1660" s="184"/>
    </row>
    <row r="1661" spans="1:11" ht="12.75">
      <c r="A1661">
        <v>295</v>
      </c>
      <c r="B1661">
        <v>296</v>
      </c>
      <c r="C1661" s="187">
        <v>4.099999904632568</v>
      </c>
      <c r="D1661">
        <v>0</v>
      </c>
      <c r="E1661" s="184"/>
      <c r="F1661" s="184"/>
      <c r="G1661" s="185"/>
      <c r="H1661" s="184"/>
      <c r="I1661" s="185"/>
      <c r="J1661" s="184"/>
      <c r="K1661" s="184"/>
    </row>
    <row r="1662" spans="1:11" ht="12.75">
      <c r="A1662">
        <v>295</v>
      </c>
      <c r="B1662">
        <v>297</v>
      </c>
      <c r="C1662" s="187">
        <v>4.699999809265137</v>
      </c>
      <c r="D1662">
        <v>0</v>
      </c>
      <c r="E1662" s="184"/>
      <c r="F1662" s="184"/>
      <c r="G1662" s="185"/>
      <c r="H1662" s="184"/>
      <c r="I1662" s="185"/>
      <c r="J1662" s="184"/>
      <c r="K1662" s="184"/>
    </row>
    <row r="1663" spans="1:11" ht="12.75">
      <c r="A1663">
        <v>295</v>
      </c>
      <c r="B1663">
        <v>298</v>
      </c>
      <c r="C1663" s="187">
        <v>3.5999999046325684</v>
      </c>
      <c r="D1663">
        <v>0</v>
      </c>
      <c r="E1663" s="184"/>
      <c r="F1663" s="184"/>
      <c r="G1663" s="185"/>
      <c r="H1663" s="184"/>
      <c r="I1663" s="185"/>
      <c r="J1663" s="184"/>
      <c r="K1663" s="184"/>
    </row>
    <row r="1664" spans="1:11" ht="12.75">
      <c r="A1664">
        <v>295</v>
      </c>
      <c r="B1664">
        <v>304</v>
      </c>
      <c r="C1664" s="187">
        <v>8</v>
      </c>
      <c r="D1664">
        <v>0</v>
      </c>
      <c r="E1664" s="184"/>
      <c r="F1664" s="184"/>
      <c r="G1664" s="185"/>
      <c r="H1664" s="184"/>
      <c r="I1664" s="185"/>
      <c r="J1664" s="184"/>
      <c r="K1664" s="184"/>
    </row>
    <row r="1665" spans="1:11" ht="12.75">
      <c r="A1665">
        <v>296</v>
      </c>
      <c r="B1665">
        <v>264</v>
      </c>
      <c r="C1665" s="187">
        <v>51.70000076293945</v>
      </c>
      <c r="D1665">
        <v>0</v>
      </c>
      <c r="E1665" s="184"/>
      <c r="F1665" s="184"/>
      <c r="G1665" s="185"/>
      <c r="H1665" s="184"/>
      <c r="I1665" s="185"/>
      <c r="J1665" s="184"/>
      <c r="K1665" s="184"/>
    </row>
    <row r="1666" spans="1:11" ht="12.75">
      <c r="A1666">
        <v>296</v>
      </c>
      <c r="B1666">
        <v>265</v>
      </c>
      <c r="C1666" s="187">
        <v>45.79999923706055</v>
      </c>
      <c r="D1666">
        <v>0</v>
      </c>
      <c r="E1666" s="184"/>
      <c r="F1666" s="184"/>
      <c r="G1666" s="185"/>
      <c r="H1666" s="184"/>
      <c r="I1666" s="185"/>
      <c r="J1666" s="184"/>
      <c r="K1666" s="184"/>
    </row>
    <row r="1667" spans="1:11" ht="12.75">
      <c r="A1667">
        <v>296</v>
      </c>
      <c r="B1667">
        <v>266</v>
      </c>
      <c r="C1667" s="187">
        <v>56.20000076293945</v>
      </c>
      <c r="D1667">
        <v>0</v>
      </c>
      <c r="E1667" s="184"/>
      <c r="F1667" s="184"/>
      <c r="G1667" s="185"/>
      <c r="H1667" s="184"/>
      <c r="I1667" s="185"/>
      <c r="J1667" s="184"/>
      <c r="K1667" s="184"/>
    </row>
    <row r="1668" spans="1:11" ht="12.75">
      <c r="A1668">
        <v>296</v>
      </c>
      <c r="B1668">
        <v>270</v>
      </c>
      <c r="C1668" s="187">
        <v>45.29999923706055</v>
      </c>
      <c r="D1668">
        <v>0</v>
      </c>
      <c r="E1668" s="184"/>
      <c r="F1668" s="184"/>
      <c r="G1668" s="185"/>
      <c r="H1668" s="184"/>
      <c r="I1668" s="185"/>
      <c r="J1668" s="184"/>
      <c r="K1668" s="184"/>
    </row>
    <row r="1669" spans="1:11" ht="12.75">
      <c r="A1669">
        <v>296</v>
      </c>
      <c r="B1669">
        <v>272</v>
      </c>
      <c r="C1669" s="187">
        <v>47.5</v>
      </c>
      <c r="D1669">
        <v>0</v>
      </c>
      <c r="E1669" s="184"/>
      <c r="F1669" s="184"/>
      <c r="G1669" s="185"/>
      <c r="H1669" s="184"/>
      <c r="I1669" s="185"/>
      <c r="J1669" s="184"/>
      <c r="K1669" s="184"/>
    </row>
    <row r="1670" spans="1:11" ht="12.75">
      <c r="A1670">
        <v>296</v>
      </c>
      <c r="B1670">
        <v>273</v>
      </c>
      <c r="C1670" s="187">
        <v>45.20000076293945</v>
      </c>
      <c r="D1670">
        <v>0</v>
      </c>
      <c r="E1670" s="184"/>
      <c r="F1670" s="184"/>
      <c r="G1670" s="185"/>
      <c r="H1670" s="184"/>
      <c r="I1670" s="185"/>
      <c r="J1670" s="184"/>
      <c r="K1670" s="184"/>
    </row>
    <row r="1671" spans="1:11" ht="12.75">
      <c r="A1671">
        <v>296</v>
      </c>
      <c r="B1671">
        <v>274</v>
      </c>
      <c r="C1671" s="187">
        <v>37.5</v>
      </c>
      <c r="D1671">
        <v>0</v>
      </c>
      <c r="E1671" s="184"/>
      <c r="F1671" s="184"/>
      <c r="G1671" s="185"/>
      <c r="H1671" s="184"/>
      <c r="I1671" s="185"/>
      <c r="J1671" s="184"/>
      <c r="K1671" s="184"/>
    </row>
    <row r="1672" spans="1:11" ht="12.75">
      <c r="A1672">
        <v>296</v>
      </c>
      <c r="B1672">
        <v>275</v>
      </c>
      <c r="C1672" s="187">
        <v>31</v>
      </c>
      <c r="D1672">
        <v>0</v>
      </c>
      <c r="E1672" s="184"/>
      <c r="F1672" s="184"/>
      <c r="G1672" s="185"/>
      <c r="H1672" s="184"/>
      <c r="I1672" s="185"/>
      <c r="J1672" s="184"/>
      <c r="K1672" s="184"/>
    </row>
    <row r="1673" spans="1:11" ht="12.75">
      <c r="A1673">
        <v>296</v>
      </c>
      <c r="B1673">
        <v>280</v>
      </c>
      <c r="C1673" s="187">
        <v>26</v>
      </c>
      <c r="D1673">
        <v>0</v>
      </c>
      <c r="E1673" s="184"/>
      <c r="F1673" s="184"/>
      <c r="G1673" s="185"/>
      <c r="H1673" s="184"/>
      <c r="I1673" s="185"/>
      <c r="J1673" s="184"/>
      <c r="K1673" s="184"/>
    </row>
    <row r="1674" spans="1:11" ht="12.75">
      <c r="A1674">
        <v>296</v>
      </c>
      <c r="B1674">
        <v>282</v>
      </c>
      <c r="C1674" s="187">
        <v>19.700000762939453</v>
      </c>
      <c r="D1674">
        <v>0</v>
      </c>
      <c r="E1674" s="184"/>
      <c r="F1674" s="184"/>
      <c r="G1674" s="185"/>
      <c r="H1674" s="184"/>
      <c r="I1674" s="185"/>
      <c r="J1674" s="184"/>
      <c r="K1674" s="184"/>
    </row>
    <row r="1675" spans="1:11" ht="12.75">
      <c r="A1675">
        <v>296</v>
      </c>
      <c r="B1675">
        <v>285</v>
      </c>
      <c r="C1675" s="187">
        <v>22.799999237060547</v>
      </c>
      <c r="D1675">
        <v>0</v>
      </c>
      <c r="E1675" s="184"/>
      <c r="F1675" s="184"/>
      <c r="G1675" s="185"/>
      <c r="H1675" s="184"/>
      <c r="I1675" s="185"/>
      <c r="J1675" s="184"/>
      <c r="K1675" s="184"/>
    </row>
    <row r="1676" spans="1:11" ht="12.75">
      <c r="A1676">
        <v>296</v>
      </c>
      <c r="B1676">
        <v>286</v>
      </c>
      <c r="C1676" s="187">
        <v>21.700000762939453</v>
      </c>
      <c r="D1676">
        <v>0</v>
      </c>
      <c r="E1676" s="184"/>
      <c r="F1676" s="184"/>
      <c r="G1676" s="185"/>
      <c r="H1676" s="184"/>
      <c r="I1676" s="185"/>
      <c r="J1676" s="184"/>
      <c r="K1676" s="184"/>
    </row>
    <row r="1677" spans="1:11" ht="12.75">
      <c r="A1677">
        <v>296</v>
      </c>
      <c r="B1677">
        <v>291</v>
      </c>
      <c r="C1677" s="187">
        <v>10.800000190734863</v>
      </c>
      <c r="D1677">
        <v>0</v>
      </c>
      <c r="E1677" s="184"/>
      <c r="F1677" s="184"/>
      <c r="G1677" s="185"/>
      <c r="H1677" s="184"/>
      <c r="I1677" s="185"/>
      <c r="J1677" s="184"/>
      <c r="K1677" s="184"/>
    </row>
    <row r="1678" spans="1:11" ht="12.75">
      <c r="A1678">
        <v>296</v>
      </c>
      <c r="B1678">
        <v>295</v>
      </c>
      <c r="C1678" s="187">
        <v>4.099999904632568</v>
      </c>
      <c r="D1678">
        <v>0</v>
      </c>
      <c r="E1678" s="184"/>
      <c r="F1678" s="184"/>
      <c r="G1678" s="185"/>
      <c r="H1678" s="184"/>
      <c r="I1678" s="185"/>
      <c r="J1678" s="184"/>
      <c r="K1678" s="184"/>
    </row>
    <row r="1679" spans="1:11" ht="12.75">
      <c r="A1679">
        <v>296</v>
      </c>
      <c r="B1679">
        <v>298</v>
      </c>
      <c r="C1679" s="187">
        <v>5.099999904632568</v>
      </c>
      <c r="D1679">
        <v>0</v>
      </c>
      <c r="E1679" s="184"/>
      <c r="F1679" s="184"/>
      <c r="G1679" s="185"/>
      <c r="H1679" s="184"/>
      <c r="I1679" s="185"/>
      <c r="J1679" s="184"/>
      <c r="K1679" s="184"/>
    </row>
    <row r="1680" spans="1:11" ht="12.75">
      <c r="A1680">
        <v>296</v>
      </c>
      <c r="B1680">
        <v>302</v>
      </c>
      <c r="C1680" s="187">
        <v>3.5999999046325684</v>
      </c>
      <c r="D1680">
        <v>0</v>
      </c>
      <c r="E1680" s="184"/>
      <c r="F1680" s="184"/>
      <c r="G1680" s="185"/>
      <c r="H1680" s="184"/>
      <c r="I1680" s="185"/>
      <c r="J1680" s="184"/>
      <c r="K1680" s="184"/>
    </row>
    <row r="1681" spans="1:11" ht="12.75">
      <c r="A1681">
        <v>296</v>
      </c>
      <c r="B1681">
        <v>303</v>
      </c>
      <c r="C1681" s="187">
        <v>6.699999809265137</v>
      </c>
      <c r="D1681">
        <v>0</v>
      </c>
      <c r="E1681" s="184"/>
      <c r="F1681" s="184"/>
      <c r="G1681" s="185"/>
      <c r="H1681" s="184"/>
      <c r="I1681" s="185"/>
      <c r="J1681" s="184"/>
      <c r="K1681" s="184"/>
    </row>
    <row r="1682" spans="1:11" ht="12.75">
      <c r="A1682">
        <v>296</v>
      </c>
      <c r="B1682">
        <v>304</v>
      </c>
      <c r="C1682" s="187">
        <v>8.300000190734863</v>
      </c>
      <c r="D1682">
        <v>0</v>
      </c>
      <c r="E1682" s="184"/>
      <c r="F1682" s="184"/>
      <c r="G1682" s="185"/>
      <c r="H1682" s="184"/>
      <c r="I1682" s="185"/>
      <c r="J1682" s="184"/>
      <c r="K1682" s="184"/>
    </row>
    <row r="1683" spans="1:11" ht="12.75">
      <c r="A1683">
        <v>296</v>
      </c>
      <c r="B1683">
        <v>305</v>
      </c>
      <c r="C1683" s="187">
        <v>7.5</v>
      </c>
      <c r="D1683">
        <v>0</v>
      </c>
      <c r="E1683" s="184"/>
      <c r="F1683" s="184"/>
      <c r="G1683" s="185"/>
      <c r="H1683" s="184"/>
      <c r="I1683" s="185"/>
      <c r="J1683" s="184"/>
      <c r="K1683" s="184"/>
    </row>
    <row r="1684" spans="1:11" ht="12.75">
      <c r="A1684">
        <v>296</v>
      </c>
      <c r="B1684">
        <v>306</v>
      </c>
      <c r="C1684" s="187">
        <v>12.899999618530273</v>
      </c>
      <c r="D1684">
        <v>0</v>
      </c>
      <c r="E1684" s="184"/>
      <c r="F1684" s="184"/>
      <c r="G1684" s="185"/>
      <c r="H1684" s="184"/>
      <c r="I1684" s="185"/>
      <c r="J1684" s="184"/>
      <c r="K1684" s="184"/>
    </row>
    <row r="1685" spans="1:11" ht="12.75">
      <c r="A1685">
        <v>296</v>
      </c>
      <c r="B1685">
        <v>309</v>
      </c>
      <c r="C1685" s="187">
        <v>11.100000381469727</v>
      </c>
      <c r="D1685">
        <v>0</v>
      </c>
      <c r="E1685" s="184"/>
      <c r="F1685" s="184"/>
      <c r="G1685" s="185"/>
      <c r="H1685" s="184"/>
      <c r="I1685" s="185"/>
      <c r="J1685" s="184"/>
      <c r="K1685" s="184"/>
    </row>
    <row r="1686" spans="1:11" ht="12.75">
      <c r="A1686">
        <v>296</v>
      </c>
      <c r="B1686">
        <v>310</v>
      </c>
      <c r="C1686" s="187">
        <v>12.5</v>
      </c>
      <c r="D1686">
        <v>0</v>
      </c>
      <c r="E1686" s="184"/>
      <c r="F1686" s="184"/>
      <c r="G1686" s="185"/>
      <c r="H1686" s="184"/>
      <c r="I1686" s="185"/>
      <c r="J1686" s="184"/>
      <c r="K1686" s="184"/>
    </row>
    <row r="1687" spans="1:11" ht="12.75">
      <c r="A1687">
        <v>297</v>
      </c>
      <c r="B1687">
        <v>295</v>
      </c>
      <c r="C1687" s="187">
        <v>4.699999809265137</v>
      </c>
      <c r="D1687">
        <v>0</v>
      </c>
      <c r="E1687" s="184"/>
      <c r="F1687" s="184"/>
      <c r="G1687" s="185"/>
      <c r="H1687" s="184"/>
      <c r="I1687" s="185"/>
      <c r="J1687" s="184"/>
      <c r="K1687" s="184"/>
    </row>
    <row r="1688" spans="1:11" ht="12.75">
      <c r="A1688">
        <v>297</v>
      </c>
      <c r="B1688">
        <v>298</v>
      </c>
      <c r="C1688" s="187">
        <v>5.300000190734863</v>
      </c>
      <c r="D1688">
        <v>0</v>
      </c>
      <c r="E1688" s="184"/>
      <c r="F1688" s="184"/>
      <c r="G1688" s="185"/>
      <c r="H1688" s="184"/>
      <c r="I1688" s="185"/>
      <c r="J1688" s="184"/>
      <c r="K1688" s="184"/>
    </row>
    <row r="1689" spans="1:11" ht="12.75">
      <c r="A1689">
        <v>297</v>
      </c>
      <c r="B1689">
        <v>304</v>
      </c>
      <c r="C1689" s="187">
        <v>9.800000190734863</v>
      </c>
      <c r="D1689">
        <v>0</v>
      </c>
      <c r="E1689" s="184"/>
      <c r="F1689" s="184"/>
      <c r="G1689" s="185"/>
      <c r="H1689" s="184"/>
      <c r="I1689" s="185"/>
      <c r="J1689" s="184"/>
      <c r="K1689" s="184"/>
    </row>
    <row r="1690" spans="1:11" ht="12.75">
      <c r="A1690">
        <v>298</v>
      </c>
      <c r="B1690">
        <v>295</v>
      </c>
      <c r="C1690" s="187">
        <v>3.5999999046325684</v>
      </c>
      <c r="D1690">
        <v>0</v>
      </c>
      <c r="E1690" s="184"/>
      <c r="F1690" s="184"/>
      <c r="G1690" s="185"/>
      <c r="H1690" s="184"/>
      <c r="I1690" s="185"/>
      <c r="J1690" s="184"/>
      <c r="K1690" s="184"/>
    </row>
    <row r="1691" spans="1:11" ht="12.75">
      <c r="A1691">
        <v>298</v>
      </c>
      <c r="B1691">
        <v>296</v>
      </c>
      <c r="C1691" s="187">
        <v>5.099999904632568</v>
      </c>
      <c r="D1691">
        <v>0</v>
      </c>
      <c r="E1691" s="184"/>
      <c r="F1691" s="184"/>
      <c r="G1691" s="185"/>
      <c r="H1691" s="184"/>
      <c r="I1691" s="185"/>
      <c r="J1691" s="184"/>
      <c r="K1691" s="184"/>
    </row>
    <row r="1692" spans="1:11" ht="12.75">
      <c r="A1692">
        <v>298</v>
      </c>
      <c r="B1692">
        <v>297</v>
      </c>
      <c r="C1692" s="187">
        <v>5.300000190734863</v>
      </c>
      <c r="D1692">
        <v>0</v>
      </c>
      <c r="E1692" s="184"/>
      <c r="F1692" s="184"/>
      <c r="G1692" s="185"/>
      <c r="H1692" s="184"/>
      <c r="I1692" s="185"/>
      <c r="J1692" s="184"/>
      <c r="K1692" s="184"/>
    </row>
    <row r="1693" spans="1:11" ht="12.75">
      <c r="A1693">
        <v>298</v>
      </c>
      <c r="B1693">
        <v>302</v>
      </c>
      <c r="C1693" s="187">
        <v>6.400000095367432</v>
      </c>
      <c r="D1693">
        <v>0</v>
      </c>
      <c r="E1693" s="184"/>
      <c r="F1693" s="184"/>
      <c r="G1693" s="185"/>
      <c r="H1693" s="184"/>
      <c r="I1693" s="185"/>
      <c r="J1693" s="184"/>
      <c r="K1693" s="184"/>
    </row>
    <row r="1694" spans="1:11" ht="12.75">
      <c r="A1694">
        <v>298</v>
      </c>
      <c r="B1694">
        <v>303</v>
      </c>
      <c r="C1694" s="187">
        <v>3.200000047683716</v>
      </c>
      <c r="D1694">
        <v>0</v>
      </c>
      <c r="E1694" s="184"/>
      <c r="F1694" s="184"/>
      <c r="G1694" s="185"/>
      <c r="H1694" s="184"/>
      <c r="I1694" s="185"/>
      <c r="J1694" s="184"/>
      <c r="K1694" s="184"/>
    </row>
    <row r="1695" spans="1:11" ht="12.75">
      <c r="A1695">
        <v>298</v>
      </c>
      <c r="B1695">
        <v>304</v>
      </c>
      <c r="C1695" s="187">
        <v>4.300000190734863</v>
      </c>
      <c r="D1695">
        <v>0</v>
      </c>
      <c r="E1695" s="184"/>
      <c r="F1695" s="184"/>
      <c r="G1695" s="185"/>
      <c r="H1695" s="184"/>
      <c r="I1695" s="185"/>
      <c r="J1695" s="184"/>
      <c r="K1695" s="184"/>
    </row>
    <row r="1696" spans="1:11" ht="12.75">
      <c r="A1696">
        <v>298</v>
      </c>
      <c r="B1696">
        <v>305</v>
      </c>
      <c r="C1696" s="187">
        <v>5</v>
      </c>
      <c r="D1696">
        <v>0</v>
      </c>
      <c r="E1696" s="184"/>
      <c r="F1696" s="184"/>
      <c r="G1696" s="185"/>
      <c r="H1696" s="184"/>
      <c r="I1696" s="185"/>
      <c r="J1696" s="184"/>
      <c r="K1696" s="184"/>
    </row>
    <row r="1697" spans="1:11" ht="12.75">
      <c r="A1697">
        <v>302</v>
      </c>
      <c r="B1697">
        <v>264</v>
      </c>
      <c r="C1697" s="187">
        <v>52.29999923706055</v>
      </c>
      <c r="D1697">
        <v>0</v>
      </c>
      <c r="E1697" s="184"/>
      <c r="F1697" s="184"/>
      <c r="G1697" s="185"/>
      <c r="H1697" s="184"/>
      <c r="I1697" s="185"/>
      <c r="J1697" s="184"/>
      <c r="K1697" s="184"/>
    </row>
    <row r="1698" spans="1:11" ht="12.75">
      <c r="A1698">
        <v>302</v>
      </c>
      <c r="B1698">
        <v>265</v>
      </c>
      <c r="C1698" s="187">
        <v>46</v>
      </c>
      <c r="D1698">
        <v>0</v>
      </c>
      <c r="E1698" s="184"/>
      <c r="F1698" s="184"/>
      <c r="G1698" s="185"/>
      <c r="H1698" s="184"/>
      <c r="I1698" s="185"/>
      <c r="J1698" s="184"/>
      <c r="K1698" s="184"/>
    </row>
    <row r="1699" spans="1:11" ht="12.75">
      <c r="A1699">
        <v>302</v>
      </c>
      <c r="B1699">
        <v>266</v>
      </c>
      <c r="C1699" s="187">
        <v>57.5</v>
      </c>
      <c r="D1699">
        <v>0</v>
      </c>
      <c r="E1699" s="184"/>
      <c r="F1699" s="184"/>
      <c r="G1699" s="185"/>
      <c r="H1699" s="184"/>
      <c r="I1699" s="185"/>
      <c r="J1699" s="184"/>
      <c r="K1699" s="184"/>
    </row>
    <row r="1700" spans="1:11" ht="12.75">
      <c r="A1700">
        <v>302</v>
      </c>
      <c r="B1700">
        <v>267</v>
      </c>
      <c r="C1700" s="187">
        <v>66.4000015258789</v>
      </c>
      <c r="D1700">
        <v>0</v>
      </c>
      <c r="E1700" s="184"/>
      <c r="F1700" s="184"/>
      <c r="G1700" s="185"/>
      <c r="H1700" s="184"/>
      <c r="I1700" s="185"/>
      <c r="J1700" s="184"/>
      <c r="K1700" s="184"/>
    </row>
    <row r="1701" spans="1:11" ht="12.75">
      <c r="A1701">
        <v>302</v>
      </c>
      <c r="B1701">
        <v>270</v>
      </c>
      <c r="C1701" s="187">
        <v>47.5</v>
      </c>
      <c r="D1701">
        <v>0</v>
      </c>
      <c r="E1701" s="184"/>
      <c r="F1701" s="184"/>
      <c r="G1701" s="185"/>
      <c r="H1701" s="184"/>
      <c r="I1701" s="185"/>
      <c r="J1701" s="184"/>
      <c r="K1701" s="184"/>
    </row>
    <row r="1702" spans="1:11" ht="12.75">
      <c r="A1702">
        <v>302</v>
      </c>
      <c r="B1702">
        <v>272</v>
      </c>
      <c r="C1702" s="187">
        <v>49.099998474121094</v>
      </c>
      <c r="D1702">
        <v>0</v>
      </c>
      <c r="E1702" s="184"/>
      <c r="F1702" s="184"/>
      <c r="G1702" s="185"/>
      <c r="H1702" s="184"/>
      <c r="I1702" s="185"/>
      <c r="J1702" s="184"/>
      <c r="K1702" s="184"/>
    </row>
    <row r="1703" spans="1:11" ht="12.75">
      <c r="A1703">
        <v>302</v>
      </c>
      <c r="B1703">
        <v>273</v>
      </c>
      <c r="C1703" s="187">
        <v>47.79999923706055</v>
      </c>
      <c r="D1703">
        <v>0</v>
      </c>
      <c r="E1703" s="184"/>
      <c r="F1703" s="184"/>
      <c r="G1703" s="185"/>
      <c r="H1703" s="184"/>
      <c r="I1703" s="185"/>
      <c r="J1703" s="184"/>
      <c r="K1703" s="184"/>
    </row>
    <row r="1704" spans="1:11" ht="12.75">
      <c r="A1704">
        <v>302</v>
      </c>
      <c r="B1704">
        <v>274</v>
      </c>
      <c r="C1704" s="187">
        <v>41</v>
      </c>
      <c r="D1704">
        <v>0</v>
      </c>
      <c r="E1704" s="184"/>
      <c r="F1704" s="184"/>
      <c r="G1704" s="185"/>
      <c r="H1704" s="184"/>
      <c r="I1704" s="185"/>
      <c r="J1704" s="184"/>
      <c r="K1704" s="184"/>
    </row>
    <row r="1705" spans="1:11" ht="12.75">
      <c r="A1705">
        <v>302</v>
      </c>
      <c r="B1705">
        <v>275</v>
      </c>
      <c r="C1705" s="187">
        <v>34.29999923706055</v>
      </c>
      <c r="D1705">
        <v>0</v>
      </c>
      <c r="E1705" s="184"/>
      <c r="F1705" s="184"/>
      <c r="G1705" s="185"/>
      <c r="H1705" s="184"/>
      <c r="I1705" s="185"/>
      <c r="J1705" s="184"/>
      <c r="K1705" s="184"/>
    </row>
    <row r="1706" spans="1:11" ht="12.75">
      <c r="A1706">
        <v>302</v>
      </c>
      <c r="B1706">
        <v>280</v>
      </c>
      <c r="C1706" s="187">
        <v>29.200000762939453</v>
      </c>
      <c r="D1706">
        <v>0</v>
      </c>
      <c r="E1706" s="184"/>
      <c r="F1706" s="184"/>
      <c r="G1706" s="185"/>
      <c r="H1706" s="184"/>
      <c r="I1706" s="185"/>
      <c r="J1706" s="184"/>
      <c r="K1706" s="184"/>
    </row>
    <row r="1707" spans="1:11" ht="12.75">
      <c r="A1707">
        <v>302</v>
      </c>
      <c r="B1707">
        <v>281</v>
      </c>
      <c r="C1707" s="187">
        <v>26.700000762939453</v>
      </c>
      <c r="D1707">
        <v>0</v>
      </c>
      <c r="E1707" s="184"/>
      <c r="F1707" s="184"/>
      <c r="G1707" s="185"/>
      <c r="H1707" s="184"/>
      <c r="I1707" s="185"/>
      <c r="J1707" s="184"/>
      <c r="K1707" s="184"/>
    </row>
    <row r="1708" spans="1:11" ht="12.75">
      <c r="A1708">
        <v>302</v>
      </c>
      <c r="B1708">
        <v>282</v>
      </c>
      <c r="C1708" s="187">
        <v>23.399999618530273</v>
      </c>
      <c r="D1708">
        <v>0</v>
      </c>
      <c r="E1708" s="184"/>
      <c r="F1708" s="184"/>
      <c r="G1708" s="185"/>
      <c r="H1708" s="184"/>
      <c r="I1708" s="185"/>
      <c r="J1708" s="184"/>
      <c r="K1708" s="184"/>
    </row>
    <row r="1709" spans="1:11" ht="12.75">
      <c r="A1709">
        <v>302</v>
      </c>
      <c r="B1709">
        <v>288</v>
      </c>
      <c r="C1709" s="187">
        <v>19.899999618530273</v>
      </c>
      <c r="D1709">
        <v>0</v>
      </c>
      <c r="E1709" s="184"/>
      <c r="F1709" s="184"/>
      <c r="G1709" s="185"/>
      <c r="H1709" s="184"/>
      <c r="I1709" s="185"/>
      <c r="J1709" s="184"/>
      <c r="K1709" s="184"/>
    </row>
    <row r="1710" spans="1:11" ht="12.75">
      <c r="A1710">
        <v>302</v>
      </c>
      <c r="B1710">
        <v>291</v>
      </c>
      <c r="C1710" s="187">
        <v>14.5</v>
      </c>
      <c r="D1710">
        <v>0</v>
      </c>
      <c r="E1710" s="184"/>
      <c r="F1710" s="184"/>
      <c r="G1710" s="185"/>
      <c r="H1710" s="184"/>
      <c r="I1710" s="185"/>
      <c r="J1710" s="184"/>
      <c r="K1710" s="184"/>
    </row>
    <row r="1711" spans="1:11" ht="12.75">
      <c r="A1711">
        <v>302</v>
      </c>
      <c r="B1711">
        <v>296</v>
      </c>
      <c r="C1711" s="187">
        <v>3.5999999046325684</v>
      </c>
      <c r="D1711">
        <v>0</v>
      </c>
      <c r="E1711" s="184"/>
      <c r="F1711" s="184"/>
      <c r="G1711" s="185"/>
      <c r="H1711" s="184"/>
      <c r="I1711" s="185"/>
      <c r="J1711" s="184"/>
      <c r="K1711" s="184"/>
    </row>
    <row r="1712" spans="1:11" ht="12.75">
      <c r="A1712">
        <v>302</v>
      </c>
      <c r="B1712">
        <v>298</v>
      </c>
      <c r="C1712" s="187">
        <v>6.400000095367432</v>
      </c>
      <c r="D1712">
        <v>0</v>
      </c>
      <c r="E1712" s="184"/>
      <c r="F1712" s="184"/>
      <c r="G1712" s="185"/>
      <c r="H1712" s="184"/>
      <c r="I1712" s="185"/>
      <c r="J1712" s="184"/>
      <c r="K1712" s="184"/>
    </row>
    <row r="1713" spans="1:11" ht="12.75">
      <c r="A1713">
        <v>302</v>
      </c>
      <c r="B1713">
        <v>303</v>
      </c>
      <c r="C1713" s="187">
        <v>4.800000190734863</v>
      </c>
      <c r="D1713">
        <v>0</v>
      </c>
      <c r="E1713" s="184"/>
      <c r="F1713" s="184"/>
      <c r="G1713" s="185"/>
      <c r="H1713" s="184"/>
      <c r="I1713" s="185"/>
      <c r="J1713" s="184"/>
      <c r="K1713" s="184"/>
    </row>
    <row r="1714" spans="1:11" ht="12.75">
      <c r="A1714">
        <v>302</v>
      </c>
      <c r="B1714">
        <v>304</v>
      </c>
      <c r="C1714" s="187">
        <v>7.699999809265137</v>
      </c>
      <c r="D1714">
        <v>0</v>
      </c>
      <c r="E1714" s="184"/>
      <c r="F1714" s="184"/>
      <c r="G1714" s="185"/>
      <c r="H1714" s="184"/>
      <c r="I1714" s="185"/>
      <c r="J1714" s="184"/>
      <c r="K1714" s="184"/>
    </row>
    <row r="1715" spans="1:11" ht="12.75">
      <c r="A1715">
        <v>302</v>
      </c>
      <c r="B1715">
        <v>305</v>
      </c>
      <c r="C1715" s="187">
        <v>5.599999904632568</v>
      </c>
      <c r="D1715">
        <v>0</v>
      </c>
      <c r="E1715" s="184"/>
      <c r="F1715" s="184"/>
      <c r="G1715" s="185"/>
      <c r="H1715" s="184"/>
      <c r="I1715" s="185"/>
      <c r="J1715" s="184"/>
      <c r="K1715" s="184"/>
    </row>
    <row r="1716" spans="1:11" ht="12.75">
      <c r="A1716">
        <v>302</v>
      </c>
      <c r="B1716">
        <v>306</v>
      </c>
      <c r="C1716" s="187">
        <v>10.899999618530273</v>
      </c>
      <c r="D1716">
        <v>0</v>
      </c>
      <c r="E1716" s="184"/>
      <c r="F1716" s="184"/>
      <c r="G1716" s="185"/>
      <c r="H1716" s="184"/>
      <c r="I1716" s="185"/>
      <c r="J1716" s="184"/>
      <c r="K1716" s="184"/>
    </row>
    <row r="1717" spans="1:11" ht="12.75">
      <c r="A1717">
        <v>302</v>
      </c>
      <c r="B1717">
        <v>308</v>
      </c>
      <c r="C1717" s="187">
        <v>5.599999904632568</v>
      </c>
      <c r="D1717">
        <v>0</v>
      </c>
      <c r="E1717" s="184"/>
      <c r="F1717" s="184"/>
      <c r="G1717" s="185"/>
      <c r="H1717" s="184"/>
      <c r="I1717" s="185"/>
      <c r="J1717" s="184"/>
      <c r="K1717" s="184"/>
    </row>
    <row r="1718" spans="1:11" ht="12.75">
      <c r="A1718">
        <v>302</v>
      </c>
      <c r="B1718">
        <v>309</v>
      </c>
      <c r="C1718" s="187">
        <v>8.300000190734863</v>
      </c>
      <c r="D1718">
        <v>0</v>
      </c>
      <c r="E1718" s="184"/>
      <c r="F1718" s="184"/>
      <c r="G1718" s="185"/>
      <c r="H1718" s="184"/>
      <c r="I1718" s="185"/>
      <c r="J1718" s="184"/>
      <c r="K1718" s="184"/>
    </row>
    <row r="1719" spans="1:11" ht="12.75">
      <c r="A1719">
        <v>302</v>
      </c>
      <c r="B1719">
        <v>310</v>
      </c>
      <c r="C1719" s="187">
        <v>9.100000381469727</v>
      </c>
      <c r="D1719">
        <v>0</v>
      </c>
      <c r="E1719" s="184"/>
      <c r="F1719" s="184"/>
      <c r="G1719" s="185"/>
      <c r="H1719" s="184"/>
      <c r="I1719" s="185"/>
      <c r="J1719" s="184"/>
      <c r="K1719" s="184"/>
    </row>
    <row r="1720" spans="1:11" ht="12.75">
      <c r="A1720">
        <v>303</v>
      </c>
      <c r="B1720">
        <v>296</v>
      </c>
      <c r="C1720" s="187">
        <v>6.699999809265137</v>
      </c>
      <c r="D1720">
        <v>0</v>
      </c>
      <c r="E1720" s="184"/>
      <c r="F1720" s="184"/>
      <c r="G1720" s="185"/>
      <c r="H1720" s="184"/>
      <c r="I1720" s="185"/>
      <c r="J1720" s="184"/>
      <c r="K1720" s="184"/>
    </row>
    <row r="1721" spans="1:11" ht="12.75">
      <c r="A1721">
        <v>303</v>
      </c>
      <c r="B1721">
        <v>298</v>
      </c>
      <c r="C1721" s="187">
        <v>3.200000047683716</v>
      </c>
      <c r="D1721">
        <v>0</v>
      </c>
      <c r="E1721" s="184"/>
      <c r="F1721" s="184"/>
      <c r="G1721" s="185"/>
      <c r="H1721" s="184"/>
      <c r="I1721" s="185"/>
      <c r="J1721" s="184"/>
      <c r="K1721" s="184"/>
    </row>
    <row r="1722" spans="1:11" ht="12.75">
      <c r="A1722">
        <v>303</v>
      </c>
      <c r="B1722">
        <v>302</v>
      </c>
      <c r="C1722" s="187">
        <v>4.800000190734863</v>
      </c>
      <c r="D1722">
        <v>0</v>
      </c>
      <c r="E1722" s="184"/>
      <c r="F1722" s="184"/>
      <c r="G1722" s="185"/>
      <c r="H1722" s="184"/>
      <c r="I1722" s="185"/>
      <c r="J1722" s="184"/>
      <c r="K1722" s="184"/>
    </row>
    <row r="1723" spans="1:11" ht="12.75">
      <c r="A1723">
        <v>303</v>
      </c>
      <c r="B1723">
        <v>304</v>
      </c>
      <c r="C1723" s="187">
        <v>2.5999999046325684</v>
      </c>
      <c r="D1723">
        <v>0</v>
      </c>
      <c r="E1723" s="184"/>
      <c r="F1723" s="184"/>
      <c r="G1723" s="185"/>
      <c r="H1723" s="184"/>
      <c r="I1723" s="185"/>
      <c r="J1723" s="184"/>
      <c r="K1723" s="184"/>
    </row>
    <row r="1724" spans="1:11" ht="12.75">
      <c r="A1724">
        <v>303</v>
      </c>
      <c r="B1724">
        <v>305</v>
      </c>
      <c r="C1724" s="187">
        <v>1.899999976158142</v>
      </c>
      <c r="D1724">
        <v>0</v>
      </c>
      <c r="E1724" s="184"/>
      <c r="F1724" s="184"/>
      <c r="G1724" s="185"/>
      <c r="H1724" s="184"/>
      <c r="I1724" s="185"/>
      <c r="J1724" s="184"/>
      <c r="K1724" s="184"/>
    </row>
    <row r="1725" spans="1:11" ht="12.75">
      <c r="A1725">
        <v>303</v>
      </c>
      <c r="B1725">
        <v>306</v>
      </c>
      <c r="C1725" s="187">
        <v>6.599999904632568</v>
      </c>
      <c r="D1725">
        <v>0</v>
      </c>
      <c r="E1725" s="184"/>
      <c r="F1725" s="184"/>
      <c r="G1725" s="185"/>
      <c r="H1725" s="184"/>
      <c r="I1725" s="185"/>
      <c r="J1725" s="184"/>
      <c r="K1725" s="184"/>
    </row>
    <row r="1726" spans="1:11" ht="12.75">
      <c r="A1726">
        <v>303</v>
      </c>
      <c r="B1726">
        <v>308</v>
      </c>
      <c r="C1726" s="187">
        <v>8.300000190734863</v>
      </c>
      <c r="D1726">
        <v>0</v>
      </c>
      <c r="E1726" s="184"/>
      <c r="F1726" s="184"/>
      <c r="G1726" s="185"/>
      <c r="H1726" s="184"/>
      <c r="I1726" s="185"/>
      <c r="J1726" s="184"/>
      <c r="K1726" s="184"/>
    </row>
    <row r="1727" spans="1:11" ht="12.75">
      <c r="A1727">
        <v>304</v>
      </c>
      <c r="B1727">
        <v>295</v>
      </c>
      <c r="C1727" s="187">
        <v>8</v>
      </c>
      <c r="D1727">
        <v>0</v>
      </c>
      <c r="E1727" s="184"/>
      <c r="F1727" s="184"/>
      <c r="G1727" s="185"/>
      <c r="H1727" s="184"/>
      <c r="I1727" s="185"/>
      <c r="J1727" s="184"/>
      <c r="K1727" s="184"/>
    </row>
    <row r="1728" spans="1:11" ht="12.75">
      <c r="A1728">
        <v>304</v>
      </c>
      <c r="B1728">
        <v>296</v>
      </c>
      <c r="C1728" s="187">
        <v>8.300000190734863</v>
      </c>
      <c r="D1728">
        <v>0</v>
      </c>
      <c r="E1728" s="184"/>
      <c r="F1728" s="184"/>
      <c r="G1728" s="185"/>
      <c r="H1728" s="184"/>
      <c r="I1728" s="185"/>
      <c r="J1728" s="184"/>
      <c r="K1728" s="184"/>
    </row>
    <row r="1729" spans="1:11" ht="12.75">
      <c r="A1729">
        <v>304</v>
      </c>
      <c r="B1729">
        <v>297</v>
      </c>
      <c r="C1729" s="187">
        <v>9.800000190734863</v>
      </c>
      <c r="D1729">
        <v>0</v>
      </c>
      <c r="E1729" s="184"/>
      <c r="F1729" s="184"/>
      <c r="G1729" s="185"/>
      <c r="H1729" s="184"/>
      <c r="I1729" s="185"/>
      <c r="J1729" s="184"/>
      <c r="K1729" s="184"/>
    </row>
    <row r="1730" spans="1:11" ht="12.75">
      <c r="A1730">
        <v>304</v>
      </c>
      <c r="B1730">
        <v>298</v>
      </c>
      <c r="C1730" s="187">
        <v>4.300000190734863</v>
      </c>
      <c r="D1730">
        <v>0</v>
      </c>
      <c r="E1730" s="184"/>
      <c r="F1730" s="184"/>
      <c r="G1730" s="185"/>
      <c r="H1730" s="184"/>
      <c r="I1730" s="185"/>
      <c r="J1730" s="184"/>
      <c r="K1730" s="184"/>
    </row>
    <row r="1731" spans="1:11" ht="12.75">
      <c r="A1731">
        <v>304</v>
      </c>
      <c r="B1731">
        <v>302</v>
      </c>
      <c r="C1731" s="187">
        <v>7.699999809265137</v>
      </c>
      <c r="D1731">
        <v>0</v>
      </c>
      <c r="E1731" s="184"/>
      <c r="F1731" s="184"/>
      <c r="G1731" s="185"/>
      <c r="H1731" s="184"/>
      <c r="I1731" s="185"/>
      <c r="J1731" s="184"/>
      <c r="K1731" s="184"/>
    </row>
    <row r="1732" spans="1:11" ht="12.75">
      <c r="A1732">
        <v>304</v>
      </c>
      <c r="B1732">
        <v>303</v>
      </c>
      <c r="C1732" s="187">
        <v>2.5999999046325684</v>
      </c>
      <c r="D1732">
        <v>0</v>
      </c>
      <c r="E1732" s="184"/>
      <c r="F1732" s="184"/>
      <c r="G1732" s="185"/>
      <c r="H1732" s="184"/>
      <c r="I1732" s="185"/>
      <c r="J1732" s="184"/>
      <c r="K1732" s="184"/>
    </row>
    <row r="1733" spans="1:11" ht="12.75">
      <c r="A1733">
        <v>304</v>
      </c>
      <c r="B1733">
        <v>305</v>
      </c>
      <c r="C1733" s="187">
        <v>3.0999999046325684</v>
      </c>
      <c r="D1733">
        <v>0</v>
      </c>
      <c r="E1733" s="184"/>
      <c r="F1733" s="184"/>
      <c r="G1733" s="185"/>
      <c r="H1733" s="184"/>
      <c r="I1733" s="185"/>
      <c r="J1733" s="184"/>
      <c r="K1733" s="184"/>
    </row>
    <row r="1734" spans="1:11" ht="12.75">
      <c r="A1734">
        <v>304</v>
      </c>
      <c r="B1734">
        <v>306</v>
      </c>
      <c r="C1734" s="187">
        <v>7.900000095367432</v>
      </c>
      <c r="D1734">
        <v>0</v>
      </c>
      <c r="E1734" s="184"/>
      <c r="F1734" s="184"/>
      <c r="G1734" s="185"/>
      <c r="H1734" s="184"/>
      <c r="I1734" s="185"/>
      <c r="J1734" s="184"/>
      <c r="K1734" s="184"/>
    </row>
    <row r="1735" spans="1:11" ht="12.75">
      <c r="A1735">
        <v>304</v>
      </c>
      <c r="B1735">
        <v>308</v>
      </c>
      <c r="C1735" s="187">
        <v>10.899999618530273</v>
      </c>
      <c r="D1735">
        <v>0</v>
      </c>
      <c r="E1735" s="184"/>
      <c r="F1735" s="184"/>
      <c r="G1735" s="185"/>
      <c r="H1735" s="184"/>
      <c r="I1735" s="185"/>
      <c r="J1735" s="184"/>
      <c r="K1735" s="184"/>
    </row>
    <row r="1736" spans="1:11" ht="12.75">
      <c r="A1736">
        <v>305</v>
      </c>
      <c r="B1736">
        <v>296</v>
      </c>
      <c r="C1736" s="187">
        <v>7.5</v>
      </c>
      <c r="D1736">
        <v>0</v>
      </c>
      <c r="E1736" s="184"/>
      <c r="F1736" s="184"/>
      <c r="G1736" s="185"/>
      <c r="H1736" s="184"/>
      <c r="I1736" s="185"/>
      <c r="J1736" s="184"/>
      <c r="K1736" s="184"/>
    </row>
    <row r="1737" spans="1:11" ht="12.75">
      <c r="A1737">
        <v>305</v>
      </c>
      <c r="B1737">
        <v>298</v>
      </c>
      <c r="C1737" s="187">
        <v>5</v>
      </c>
      <c r="D1737">
        <v>0</v>
      </c>
      <c r="E1737" s="184"/>
      <c r="F1737" s="184"/>
      <c r="G1737" s="185"/>
      <c r="H1737" s="184"/>
      <c r="I1737" s="185"/>
      <c r="J1737" s="184"/>
      <c r="K1737" s="184"/>
    </row>
    <row r="1738" spans="1:11" ht="12.75">
      <c r="A1738">
        <v>305</v>
      </c>
      <c r="B1738">
        <v>302</v>
      </c>
      <c r="C1738" s="187">
        <v>5.599999904632568</v>
      </c>
      <c r="D1738">
        <v>0</v>
      </c>
      <c r="E1738" s="184"/>
      <c r="F1738" s="184"/>
      <c r="G1738" s="185"/>
      <c r="H1738" s="184"/>
      <c r="I1738" s="185"/>
      <c r="J1738" s="184"/>
      <c r="K1738" s="184"/>
    </row>
    <row r="1739" spans="1:11" ht="12.75">
      <c r="A1739">
        <v>305</v>
      </c>
      <c r="B1739">
        <v>303</v>
      </c>
      <c r="C1739" s="187">
        <v>1.899999976158142</v>
      </c>
      <c r="D1739">
        <v>0</v>
      </c>
      <c r="E1739" s="184"/>
      <c r="F1739" s="184"/>
      <c r="G1739" s="185"/>
      <c r="H1739" s="184"/>
      <c r="I1739" s="185"/>
      <c r="J1739" s="184"/>
      <c r="K1739" s="184"/>
    </row>
    <row r="1740" spans="1:11" ht="12.75">
      <c r="A1740">
        <v>305</v>
      </c>
      <c r="B1740">
        <v>304</v>
      </c>
      <c r="C1740" s="187">
        <v>3.0999999046325684</v>
      </c>
      <c r="D1740">
        <v>0</v>
      </c>
      <c r="E1740" s="184"/>
      <c r="F1740" s="184"/>
      <c r="G1740" s="185"/>
      <c r="H1740" s="184"/>
      <c r="I1740" s="185"/>
      <c r="J1740" s="184"/>
      <c r="K1740" s="184"/>
    </row>
    <row r="1741" spans="1:11" ht="12.75">
      <c r="A1741">
        <v>305</v>
      </c>
      <c r="B1741">
        <v>306</v>
      </c>
      <c r="C1741" s="187">
        <v>4.900000095367432</v>
      </c>
      <c r="D1741">
        <v>0</v>
      </c>
      <c r="E1741" s="184"/>
      <c r="F1741" s="184"/>
      <c r="G1741" s="185"/>
      <c r="H1741" s="184"/>
      <c r="I1741" s="185"/>
      <c r="J1741" s="184"/>
      <c r="K1741" s="184"/>
    </row>
    <row r="1742" spans="1:11" ht="12.75">
      <c r="A1742">
        <v>305</v>
      </c>
      <c r="B1742">
        <v>308</v>
      </c>
      <c r="C1742" s="187">
        <v>9.300000190734863</v>
      </c>
      <c r="D1742">
        <v>0</v>
      </c>
      <c r="E1742" s="184"/>
      <c r="F1742" s="184"/>
      <c r="G1742" s="185"/>
      <c r="H1742" s="184"/>
      <c r="I1742" s="185"/>
      <c r="J1742" s="184"/>
      <c r="K1742" s="184"/>
    </row>
    <row r="1743" spans="1:11" ht="12.75">
      <c r="A1743">
        <v>306</v>
      </c>
      <c r="B1743">
        <v>296</v>
      </c>
      <c r="C1743" s="187">
        <v>12.899999618530273</v>
      </c>
      <c r="D1743">
        <v>0</v>
      </c>
      <c r="E1743" s="184"/>
      <c r="F1743" s="184"/>
      <c r="G1743" s="185"/>
      <c r="H1743" s="184"/>
      <c r="I1743" s="185"/>
      <c r="J1743" s="184"/>
      <c r="K1743" s="184"/>
    </row>
    <row r="1744" spans="1:11" ht="12.75">
      <c r="A1744">
        <v>306</v>
      </c>
      <c r="B1744">
        <v>302</v>
      </c>
      <c r="C1744" s="187">
        <v>10.899999618530273</v>
      </c>
      <c r="D1744">
        <v>0</v>
      </c>
      <c r="E1744" s="184"/>
      <c r="F1744" s="184"/>
      <c r="G1744" s="185"/>
      <c r="H1744" s="184"/>
      <c r="I1744" s="185"/>
      <c r="J1744" s="184"/>
      <c r="K1744" s="184"/>
    </row>
    <row r="1745" spans="1:11" ht="12.75">
      <c r="A1745">
        <v>306</v>
      </c>
      <c r="B1745">
        <v>303</v>
      </c>
      <c r="C1745" s="187">
        <v>6.599999904632568</v>
      </c>
      <c r="D1745">
        <v>0</v>
      </c>
      <c r="E1745" s="184"/>
      <c r="F1745" s="184"/>
      <c r="G1745" s="185"/>
      <c r="H1745" s="184"/>
      <c r="I1745" s="185"/>
      <c r="J1745" s="184"/>
      <c r="K1745" s="184"/>
    </row>
    <row r="1746" spans="1:11" ht="12.75">
      <c r="A1746">
        <v>306</v>
      </c>
      <c r="B1746">
        <v>304</v>
      </c>
      <c r="C1746" s="187">
        <v>7.900000095367432</v>
      </c>
      <c r="D1746">
        <v>0</v>
      </c>
      <c r="E1746" s="184"/>
      <c r="F1746" s="184"/>
      <c r="G1746" s="185"/>
      <c r="H1746" s="184"/>
      <c r="I1746" s="185"/>
      <c r="J1746" s="184"/>
      <c r="K1746" s="184"/>
    </row>
    <row r="1747" spans="1:11" ht="12.75">
      <c r="A1747">
        <v>306</v>
      </c>
      <c r="B1747">
        <v>305</v>
      </c>
      <c r="C1747" s="187">
        <v>4.900000095367432</v>
      </c>
      <c r="D1747">
        <v>0</v>
      </c>
      <c r="E1747" s="184"/>
      <c r="F1747" s="184"/>
      <c r="G1747" s="185"/>
      <c r="H1747" s="184"/>
      <c r="I1747" s="185"/>
      <c r="J1747" s="184"/>
      <c r="K1747" s="184"/>
    </row>
    <row r="1748" spans="1:11" ht="12.75">
      <c r="A1748">
        <v>306</v>
      </c>
      <c r="B1748">
        <v>307</v>
      </c>
      <c r="C1748" s="187">
        <v>3.5999999046325684</v>
      </c>
      <c r="D1748">
        <v>0</v>
      </c>
      <c r="E1748" s="184"/>
      <c r="F1748" s="184"/>
      <c r="G1748" s="185"/>
      <c r="H1748" s="184"/>
      <c r="I1748" s="185"/>
      <c r="J1748" s="184"/>
      <c r="K1748" s="184"/>
    </row>
    <row r="1749" spans="1:11" ht="12.75">
      <c r="A1749">
        <v>307</v>
      </c>
      <c r="B1749">
        <v>306</v>
      </c>
      <c r="C1749" s="187">
        <v>3.5999999046325684</v>
      </c>
      <c r="D1749">
        <v>0</v>
      </c>
      <c r="E1749" s="184"/>
      <c r="F1749" s="184"/>
      <c r="G1749" s="185"/>
      <c r="H1749" s="184"/>
      <c r="I1749" s="185"/>
      <c r="J1749" s="184"/>
      <c r="K1749" s="184"/>
    </row>
    <row r="1750" spans="1:11" ht="12.75">
      <c r="A1750">
        <v>307</v>
      </c>
      <c r="B1750">
        <v>308</v>
      </c>
      <c r="C1750" s="187">
        <v>4.5</v>
      </c>
      <c r="D1750">
        <v>0</v>
      </c>
      <c r="E1750" s="184"/>
      <c r="F1750" s="184"/>
      <c r="G1750" s="185"/>
      <c r="H1750" s="184"/>
      <c r="I1750" s="185"/>
      <c r="J1750" s="184"/>
      <c r="K1750" s="184"/>
    </row>
    <row r="1751" spans="1:11" ht="12.75">
      <c r="A1751">
        <v>307</v>
      </c>
      <c r="B1751">
        <v>311</v>
      </c>
      <c r="C1751" s="187">
        <v>6.5</v>
      </c>
      <c r="D1751">
        <v>0</v>
      </c>
      <c r="E1751" s="184"/>
      <c r="F1751" s="184"/>
      <c r="G1751" s="185"/>
      <c r="H1751" s="184"/>
      <c r="I1751" s="185"/>
      <c r="J1751" s="184"/>
      <c r="K1751" s="184"/>
    </row>
    <row r="1752" spans="1:11" ht="12.75">
      <c r="A1752">
        <v>308</v>
      </c>
      <c r="B1752">
        <v>302</v>
      </c>
      <c r="C1752" s="187">
        <v>5.599999904632568</v>
      </c>
      <c r="D1752">
        <v>0</v>
      </c>
      <c r="E1752" s="184"/>
      <c r="F1752" s="184"/>
      <c r="G1752" s="185"/>
      <c r="H1752" s="184"/>
      <c r="I1752" s="185"/>
      <c r="J1752" s="184"/>
      <c r="K1752" s="184"/>
    </row>
    <row r="1753" spans="1:11" ht="12.75">
      <c r="A1753">
        <v>308</v>
      </c>
      <c r="B1753">
        <v>303</v>
      </c>
      <c r="C1753" s="187">
        <v>8.300000190734863</v>
      </c>
      <c r="D1753">
        <v>0</v>
      </c>
      <c r="E1753" s="184"/>
      <c r="F1753" s="184"/>
      <c r="G1753" s="185"/>
      <c r="H1753" s="184"/>
      <c r="I1753" s="185"/>
      <c r="J1753" s="184"/>
      <c r="K1753" s="184"/>
    </row>
    <row r="1754" spans="1:11" ht="12.75">
      <c r="A1754">
        <v>308</v>
      </c>
      <c r="B1754">
        <v>304</v>
      </c>
      <c r="C1754" s="187">
        <v>10.899999618530273</v>
      </c>
      <c r="D1754">
        <v>0</v>
      </c>
      <c r="E1754" s="184"/>
      <c r="F1754" s="184"/>
      <c r="G1754" s="185"/>
      <c r="H1754" s="184"/>
      <c r="I1754" s="185"/>
      <c r="J1754" s="184"/>
      <c r="K1754" s="184"/>
    </row>
    <row r="1755" spans="1:11" ht="12.75">
      <c r="A1755">
        <v>308</v>
      </c>
      <c r="B1755">
        <v>305</v>
      </c>
      <c r="C1755" s="187">
        <v>9.300000190734863</v>
      </c>
      <c r="D1755">
        <v>0</v>
      </c>
      <c r="E1755" s="184"/>
      <c r="F1755" s="184"/>
      <c r="G1755" s="185"/>
      <c r="H1755" s="184"/>
      <c r="I1755" s="185"/>
      <c r="J1755" s="184"/>
      <c r="K1755" s="184"/>
    </row>
    <row r="1756" spans="1:11" ht="12.75">
      <c r="A1756">
        <v>308</v>
      </c>
      <c r="B1756">
        <v>307</v>
      </c>
      <c r="C1756" s="187">
        <v>4.5</v>
      </c>
      <c r="D1756">
        <v>0</v>
      </c>
      <c r="E1756" s="184"/>
      <c r="F1756" s="184"/>
      <c r="G1756" s="185"/>
      <c r="H1756" s="184"/>
      <c r="I1756" s="185"/>
      <c r="J1756" s="184"/>
      <c r="K1756" s="184"/>
    </row>
    <row r="1757" spans="1:11" ht="12.75">
      <c r="A1757">
        <v>308</v>
      </c>
      <c r="B1757">
        <v>309</v>
      </c>
      <c r="C1757" s="187">
        <v>5.800000190734863</v>
      </c>
      <c r="D1757">
        <v>0</v>
      </c>
      <c r="E1757" s="184"/>
      <c r="F1757" s="184"/>
      <c r="G1757" s="185"/>
      <c r="H1757" s="184"/>
      <c r="I1757" s="185"/>
      <c r="J1757" s="184"/>
      <c r="K1757" s="184"/>
    </row>
    <row r="1758" spans="1:11" ht="12.75">
      <c r="A1758">
        <v>308</v>
      </c>
      <c r="B1758">
        <v>310</v>
      </c>
      <c r="C1758" s="187">
        <v>3.799999952316284</v>
      </c>
      <c r="D1758">
        <v>0</v>
      </c>
      <c r="E1758" s="184"/>
      <c r="F1758" s="184"/>
      <c r="G1758" s="185"/>
      <c r="H1758" s="184"/>
      <c r="I1758" s="185"/>
      <c r="J1758" s="184"/>
      <c r="K1758" s="184"/>
    </row>
    <row r="1759" spans="1:11" ht="12.75">
      <c r="A1759">
        <v>309</v>
      </c>
      <c r="B1759">
        <v>254</v>
      </c>
      <c r="C1759" s="187">
        <v>62</v>
      </c>
      <c r="D1759">
        <v>0</v>
      </c>
      <c r="E1759" s="184"/>
      <c r="F1759" s="184"/>
      <c r="G1759" s="185"/>
      <c r="H1759" s="184"/>
      <c r="I1759" s="185"/>
      <c r="J1759" s="184"/>
      <c r="K1759" s="184"/>
    </row>
    <row r="1760" spans="1:11" ht="12.75">
      <c r="A1760">
        <v>309</v>
      </c>
      <c r="B1760">
        <v>255</v>
      </c>
      <c r="C1760" s="187">
        <v>65.5999984741211</v>
      </c>
      <c r="D1760">
        <v>0</v>
      </c>
      <c r="E1760" s="184"/>
      <c r="F1760" s="184"/>
      <c r="G1760" s="185"/>
      <c r="H1760" s="184"/>
      <c r="I1760" s="185"/>
      <c r="J1760" s="184"/>
      <c r="K1760" s="184"/>
    </row>
    <row r="1761" spans="1:11" ht="12.75">
      <c r="A1761">
        <v>309</v>
      </c>
      <c r="B1761">
        <v>264</v>
      </c>
      <c r="C1761" s="187">
        <v>50.599998474121094</v>
      </c>
      <c r="D1761">
        <v>0</v>
      </c>
      <c r="E1761" s="184"/>
      <c r="F1761" s="184"/>
      <c r="G1761" s="185"/>
      <c r="H1761" s="184"/>
      <c r="I1761" s="185"/>
      <c r="J1761" s="184"/>
      <c r="K1761" s="184"/>
    </row>
    <row r="1762" spans="1:11" ht="12.75">
      <c r="A1762">
        <v>309</v>
      </c>
      <c r="B1762">
        <v>265</v>
      </c>
      <c r="C1762" s="187">
        <v>42.5</v>
      </c>
      <c r="D1762">
        <v>0</v>
      </c>
      <c r="E1762" s="184"/>
      <c r="F1762" s="184"/>
      <c r="G1762" s="185"/>
      <c r="H1762" s="184"/>
      <c r="I1762" s="185"/>
      <c r="J1762" s="184"/>
      <c r="K1762" s="184"/>
    </row>
    <row r="1763" spans="1:11" ht="12.75">
      <c r="A1763">
        <v>309</v>
      </c>
      <c r="B1763">
        <v>266</v>
      </c>
      <c r="C1763" s="187">
        <v>52.70000076293945</v>
      </c>
      <c r="D1763">
        <v>0</v>
      </c>
      <c r="E1763" s="184"/>
      <c r="F1763" s="184"/>
      <c r="G1763" s="185"/>
      <c r="H1763" s="184"/>
      <c r="I1763" s="185"/>
      <c r="J1763" s="184"/>
      <c r="K1763" s="184"/>
    </row>
    <row r="1764" spans="1:11" ht="12.75">
      <c r="A1764">
        <v>309</v>
      </c>
      <c r="B1764">
        <v>267</v>
      </c>
      <c r="C1764" s="187">
        <v>62.29999923706055</v>
      </c>
      <c r="D1764">
        <v>0</v>
      </c>
      <c r="E1764" s="184"/>
      <c r="F1764" s="184"/>
      <c r="G1764" s="185"/>
      <c r="H1764" s="184"/>
      <c r="I1764" s="185"/>
      <c r="J1764" s="184"/>
      <c r="K1764" s="184"/>
    </row>
    <row r="1765" spans="1:11" ht="12.75">
      <c r="A1765">
        <v>309</v>
      </c>
      <c r="B1765">
        <v>270</v>
      </c>
      <c r="C1765" s="187">
        <v>48.400001525878906</v>
      </c>
      <c r="D1765">
        <v>0</v>
      </c>
      <c r="E1765" s="184"/>
      <c r="F1765" s="184"/>
      <c r="G1765" s="185"/>
      <c r="H1765" s="184"/>
      <c r="I1765" s="185"/>
      <c r="J1765" s="184"/>
      <c r="K1765" s="184"/>
    </row>
    <row r="1766" spans="1:11" ht="12.75">
      <c r="A1766">
        <v>309</v>
      </c>
      <c r="B1766">
        <v>272</v>
      </c>
      <c r="C1766" s="187">
        <v>50.099998474121094</v>
      </c>
      <c r="D1766">
        <v>0</v>
      </c>
      <c r="E1766" s="184"/>
      <c r="F1766" s="184"/>
      <c r="G1766" s="185"/>
      <c r="H1766" s="184"/>
      <c r="I1766" s="185"/>
      <c r="J1766" s="184"/>
      <c r="K1766" s="184"/>
    </row>
    <row r="1767" spans="1:11" ht="12.75">
      <c r="A1767">
        <v>309</v>
      </c>
      <c r="B1767">
        <v>273</v>
      </c>
      <c r="C1767" s="187">
        <v>49.599998474121094</v>
      </c>
      <c r="D1767">
        <v>0</v>
      </c>
      <c r="E1767" s="184"/>
      <c r="F1767" s="184"/>
      <c r="G1767" s="185"/>
      <c r="H1767" s="184"/>
      <c r="I1767" s="185"/>
      <c r="J1767" s="184"/>
      <c r="K1767" s="184"/>
    </row>
    <row r="1768" spans="1:11" ht="12.75">
      <c r="A1768">
        <v>309</v>
      </c>
      <c r="B1768">
        <v>274</v>
      </c>
      <c r="C1768" s="187">
        <v>44</v>
      </c>
      <c r="D1768">
        <v>0</v>
      </c>
      <c r="E1768" s="184"/>
      <c r="F1768" s="184"/>
      <c r="G1768" s="185"/>
      <c r="H1768" s="184"/>
      <c r="I1768" s="185"/>
      <c r="J1768" s="184"/>
      <c r="K1768" s="184"/>
    </row>
    <row r="1769" spans="1:11" ht="12.75">
      <c r="A1769">
        <v>309</v>
      </c>
      <c r="B1769">
        <v>275</v>
      </c>
      <c r="C1769" s="187">
        <v>38</v>
      </c>
      <c r="D1769">
        <v>0</v>
      </c>
      <c r="E1769" s="184"/>
      <c r="F1769" s="184"/>
      <c r="G1769" s="185"/>
      <c r="H1769" s="184"/>
      <c r="I1769" s="185"/>
      <c r="J1769" s="184"/>
      <c r="K1769" s="184"/>
    </row>
    <row r="1770" spans="1:11" ht="12.75">
      <c r="A1770">
        <v>309</v>
      </c>
      <c r="B1770">
        <v>280</v>
      </c>
      <c r="C1770" s="187">
        <v>33.70000076293945</v>
      </c>
      <c r="D1770">
        <v>0</v>
      </c>
      <c r="E1770" s="184"/>
      <c r="F1770" s="184"/>
      <c r="G1770" s="185"/>
      <c r="H1770" s="184"/>
      <c r="I1770" s="185"/>
      <c r="J1770" s="184"/>
      <c r="K1770" s="184"/>
    </row>
    <row r="1771" spans="1:11" ht="12.75">
      <c r="A1771">
        <v>309</v>
      </c>
      <c r="B1771">
        <v>281</v>
      </c>
      <c r="C1771" s="187">
        <v>31.600000381469727</v>
      </c>
      <c r="D1771">
        <v>0</v>
      </c>
      <c r="E1771" s="184"/>
      <c r="F1771" s="184"/>
      <c r="G1771" s="185"/>
      <c r="H1771" s="184"/>
      <c r="I1771" s="185"/>
      <c r="J1771" s="184"/>
      <c r="K1771" s="184"/>
    </row>
    <row r="1772" spans="1:11" ht="12.75">
      <c r="A1772">
        <v>309</v>
      </c>
      <c r="B1772">
        <v>282</v>
      </c>
      <c r="C1772" s="187">
        <v>28.299999237060547</v>
      </c>
      <c r="D1772">
        <v>0</v>
      </c>
      <c r="E1772" s="184"/>
      <c r="F1772" s="184"/>
      <c r="G1772" s="185"/>
      <c r="H1772" s="184"/>
      <c r="I1772" s="185"/>
      <c r="J1772" s="184"/>
      <c r="K1772" s="184"/>
    </row>
    <row r="1773" spans="1:11" ht="12.75">
      <c r="A1773">
        <v>309</v>
      </c>
      <c r="B1773">
        <v>285</v>
      </c>
      <c r="C1773" s="187">
        <v>32</v>
      </c>
      <c r="D1773">
        <v>0</v>
      </c>
      <c r="E1773" s="184"/>
      <c r="F1773" s="184"/>
      <c r="G1773" s="185"/>
      <c r="H1773" s="184"/>
      <c r="I1773" s="185"/>
      <c r="J1773" s="184"/>
      <c r="K1773" s="184"/>
    </row>
    <row r="1774" spans="1:11" ht="12.75">
      <c r="A1774">
        <v>309</v>
      </c>
      <c r="B1774">
        <v>286</v>
      </c>
      <c r="C1774" s="187">
        <v>32</v>
      </c>
      <c r="D1774">
        <v>0</v>
      </c>
      <c r="E1774" s="184"/>
      <c r="F1774" s="184"/>
      <c r="G1774" s="185"/>
      <c r="H1774" s="184"/>
      <c r="I1774" s="185"/>
      <c r="J1774" s="184"/>
      <c r="K1774" s="184"/>
    </row>
    <row r="1775" spans="1:11" ht="12.75">
      <c r="A1775">
        <v>309</v>
      </c>
      <c r="B1775">
        <v>288</v>
      </c>
      <c r="C1775" s="187">
        <v>26.200000762939453</v>
      </c>
      <c r="D1775">
        <v>0</v>
      </c>
      <c r="E1775" s="184"/>
      <c r="F1775" s="184"/>
      <c r="G1775" s="185"/>
      <c r="H1775" s="184"/>
      <c r="I1775" s="185"/>
      <c r="J1775" s="184"/>
      <c r="K1775" s="184"/>
    </row>
    <row r="1776" spans="1:11" ht="12.75">
      <c r="A1776">
        <v>309</v>
      </c>
      <c r="B1776">
        <v>291</v>
      </c>
      <c r="C1776" s="187">
        <v>21.200000762939453</v>
      </c>
      <c r="D1776">
        <v>0</v>
      </c>
      <c r="E1776" s="184"/>
      <c r="F1776" s="184"/>
      <c r="G1776" s="185"/>
      <c r="H1776" s="184"/>
      <c r="I1776" s="185"/>
      <c r="J1776" s="184"/>
      <c r="K1776" s="184"/>
    </row>
    <row r="1777" spans="1:11" ht="12.75">
      <c r="A1777">
        <v>309</v>
      </c>
      <c r="B1777">
        <v>296</v>
      </c>
      <c r="C1777" s="187">
        <v>11.100000381469727</v>
      </c>
      <c r="D1777">
        <v>0</v>
      </c>
      <c r="E1777" s="184"/>
      <c r="F1777" s="184"/>
      <c r="G1777" s="185"/>
      <c r="H1777" s="184"/>
      <c r="I1777" s="185"/>
      <c r="J1777" s="184"/>
      <c r="K1777" s="184"/>
    </row>
    <row r="1778" spans="1:11" ht="12.75">
      <c r="A1778">
        <v>309</v>
      </c>
      <c r="B1778">
        <v>302</v>
      </c>
      <c r="C1778" s="187">
        <v>8.300000190734863</v>
      </c>
      <c r="D1778">
        <v>0</v>
      </c>
      <c r="E1778" s="184"/>
      <c r="F1778" s="184"/>
      <c r="G1778" s="185"/>
      <c r="H1778" s="184"/>
      <c r="I1778" s="185"/>
      <c r="J1778" s="184"/>
      <c r="K1778" s="184"/>
    </row>
    <row r="1779" spans="1:11" ht="12.75">
      <c r="A1779">
        <v>309</v>
      </c>
      <c r="B1779">
        <v>308</v>
      </c>
      <c r="C1779" s="187">
        <v>5.800000190734863</v>
      </c>
      <c r="D1779">
        <v>0</v>
      </c>
      <c r="E1779" s="184"/>
      <c r="F1779" s="184"/>
      <c r="G1779" s="185"/>
      <c r="H1779" s="184"/>
      <c r="I1779" s="185"/>
      <c r="J1779" s="184"/>
      <c r="K1779" s="184"/>
    </row>
    <row r="1780" spans="1:11" ht="12.75">
      <c r="A1780">
        <v>309</v>
      </c>
      <c r="B1780">
        <v>310</v>
      </c>
      <c r="C1780" s="187">
        <v>4.900000095367432</v>
      </c>
      <c r="D1780">
        <v>0</v>
      </c>
      <c r="E1780" s="184"/>
      <c r="F1780" s="184"/>
      <c r="G1780" s="185"/>
      <c r="H1780" s="184"/>
      <c r="I1780" s="185"/>
      <c r="J1780" s="184"/>
      <c r="K1780" s="184"/>
    </row>
    <row r="1781" spans="1:11" ht="12.75">
      <c r="A1781">
        <v>309</v>
      </c>
      <c r="B1781">
        <v>321</v>
      </c>
      <c r="C1781" s="187">
        <v>26.299999237060547</v>
      </c>
      <c r="D1781">
        <v>0</v>
      </c>
      <c r="E1781" s="184"/>
      <c r="F1781" s="184"/>
      <c r="G1781" s="185"/>
      <c r="H1781" s="184"/>
      <c r="I1781" s="185"/>
      <c r="J1781" s="184"/>
      <c r="K1781" s="184"/>
    </row>
    <row r="1782" spans="1:11" ht="12.75">
      <c r="A1782">
        <v>309</v>
      </c>
      <c r="B1782">
        <v>322</v>
      </c>
      <c r="C1782" s="187">
        <v>34.5</v>
      </c>
      <c r="D1782">
        <v>0</v>
      </c>
      <c r="E1782" s="184"/>
      <c r="F1782" s="184"/>
      <c r="G1782" s="185"/>
      <c r="H1782" s="184"/>
      <c r="I1782" s="185"/>
      <c r="J1782" s="184"/>
      <c r="K1782" s="184"/>
    </row>
    <row r="1783" spans="1:11" ht="12.75">
      <c r="A1783">
        <v>309</v>
      </c>
      <c r="B1783">
        <v>997</v>
      </c>
      <c r="C1783" s="187">
        <v>112.5</v>
      </c>
      <c r="D1783">
        <v>0</v>
      </c>
      <c r="E1783" s="184"/>
      <c r="F1783" s="184"/>
      <c r="G1783" s="185"/>
      <c r="H1783" s="184"/>
      <c r="I1783" s="185"/>
      <c r="J1783" s="184"/>
      <c r="K1783" s="184"/>
    </row>
    <row r="1784" spans="1:11" ht="12.75">
      <c r="A1784">
        <v>310</v>
      </c>
      <c r="B1784">
        <v>254</v>
      </c>
      <c r="C1784" s="187">
        <v>66.5999984741211</v>
      </c>
      <c r="D1784">
        <v>0</v>
      </c>
      <c r="E1784" s="184"/>
      <c r="F1784" s="184"/>
      <c r="G1784" s="185"/>
      <c r="H1784" s="184"/>
      <c r="I1784" s="185"/>
      <c r="J1784" s="184"/>
      <c r="K1784" s="184"/>
    </row>
    <row r="1785" spans="1:11" ht="12.75">
      <c r="A1785">
        <v>310</v>
      </c>
      <c r="B1785">
        <v>255</v>
      </c>
      <c r="C1785" s="187">
        <v>70</v>
      </c>
      <c r="D1785">
        <v>0</v>
      </c>
      <c r="E1785" s="184"/>
      <c r="F1785" s="184"/>
      <c r="G1785" s="185"/>
      <c r="H1785" s="184"/>
      <c r="I1785" s="185"/>
      <c r="J1785" s="184"/>
      <c r="K1785" s="184"/>
    </row>
    <row r="1786" spans="1:11" ht="12.75">
      <c r="A1786">
        <v>310</v>
      </c>
      <c r="B1786">
        <v>264</v>
      </c>
      <c r="C1786" s="187">
        <v>54.5</v>
      </c>
      <c r="D1786">
        <v>0</v>
      </c>
      <c r="E1786" s="184"/>
      <c r="F1786" s="184"/>
      <c r="G1786" s="185"/>
      <c r="H1786" s="184"/>
      <c r="I1786" s="185"/>
      <c r="J1786" s="184"/>
      <c r="K1786" s="184"/>
    </row>
    <row r="1787" spans="1:11" ht="12.75">
      <c r="A1787">
        <v>310</v>
      </c>
      <c r="B1787">
        <v>265</v>
      </c>
      <c r="C1787" s="187">
        <v>46.599998474121094</v>
      </c>
      <c r="D1787">
        <v>0</v>
      </c>
      <c r="E1787" s="184"/>
      <c r="F1787" s="184"/>
      <c r="G1787" s="185"/>
      <c r="H1787" s="184"/>
      <c r="I1787" s="185"/>
      <c r="J1787" s="184"/>
      <c r="K1787" s="184"/>
    </row>
    <row r="1788" spans="1:11" ht="12.75">
      <c r="A1788">
        <v>310</v>
      </c>
      <c r="B1788">
        <v>266</v>
      </c>
      <c r="C1788" s="187">
        <v>56.29999923706055</v>
      </c>
      <c r="D1788">
        <v>0</v>
      </c>
      <c r="E1788" s="184"/>
      <c r="F1788" s="184"/>
      <c r="G1788" s="185"/>
      <c r="H1788" s="184"/>
      <c r="I1788" s="185"/>
      <c r="J1788" s="184"/>
      <c r="K1788" s="184"/>
    </row>
    <row r="1789" spans="1:11" ht="12.75">
      <c r="A1789">
        <v>310</v>
      </c>
      <c r="B1789">
        <v>267</v>
      </c>
      <c r="C1789" s="187">
        <v>59.79999923706055</v>
      </c>
      <c r="D1789">
        <v>0</v>
      </c>
      <c r="E1789" s="184"/>
      <c r="F1789" s="184"/>
      <c r="G1789" s="185"/>
      <c r="H1789" s="184"/>
      <c r="I1789" s="185"/>
      <c r="J1789" s="184"/>
      <c r="K1789" s="184"/>
    </row>
    <row r="1790" spans="1:11" ht="12.75">
      <c r="A1790">
        <v>310</v>
      </c>
      <c r="B1790">
        <v>270</v>
      </c>
      <c r="C1790" s="187">
        <v>52.29999923706055</v>
      </c>
      <c r="D1790">
        <v>0</v>
      </c>
      <c r="E1790" s="184"/>
      <c r="F1790" s="184"/>
      <c r="G1790" s="185"/>
      <c r="H1790" s="184"/>
      <c r="I1790" s="185"/>
      <c r="J1790" s="184"/>
      <c r="K1790" s="184"/>
    </row>
    <row r="1791" spans="1:11" ht="12.75">
      <c r="A1791">
        <v>310</v>
      </c>
      <c r="B1791">
        <v>272</v>
      </c>
      <c r="C1791" s="187">
        <v>54.29999923706055</v>
      </c>
      <c r="D1791">
        <v>0</v>
      </c>
      <c r="E1791" s="184"/>
      <c r="F1791" s="184"/>
      <c r="G1791" s="185"/>
      <c r="H1791" s="184"/>
      <c r="I1791" s="185"/>
      <c r="J1791" s="184"/>
      <c r="K1791" s="184"/>
    </row>
    <row r="1792" spans="1:11" ht="12.75">
      <c r="A1792">
        <v>310</v>
      </c>
      <c r="B1792">
        <v>273</v>
      </c>
      <c r="C1792" s="187">
        <v>54.20000076293945</v>
      </c>
      <c r="D1792">
        <v>0</v>
      </c>
      <c r="E1792" s="184"/>
      <c r="F1792" s="184"/>
      <c r="G1792" s="185"/>
      <c r="H1792" s="184"/>
      <c r="I1792" s="185"/>
      <c r="J1792" s="184"/>
      <c r="K1792" s="184"/>
    </row>
    <row r="1793" spans="1:11" ht="12.75">
      <c r="A1793">
        <v>310</v>
      </c>
      <c r="B1793">
        <v>274</v>
      </c>
      <c r="C1793" s="187">
        <v>47.79999923706055</v>
      </c>
      <c r="D1793">
        <v>0</v>
      </c>
      <c r="E1793" s="184"/>
      <c r="F1793" s="184"/>
      <c r="G1793" s="185"/>
      <c r="H1793" s="184"/>
      <c r="I1793" s="185"/>
      <c r="J1793" s="184"/>
      <c r="K1793" s="184"/>
    </row>
    <row r="1794" spans="1:11" ht="12.75">
      <c r="A1794">
        <v>310</v>
      </c>
      <c r="B1794">
        <v>275</v>
      </c>
      <c r="C1794" s="187">
        <v>41.599998474121094</v>
      </c>
      <c r="D1794">
        <v>0</v>
      </c>
      <c r="E1794" s="184"/>
      <c r="F1794" s="184"/>
      <c r="G1794" s="185"/>
      <c r="H1794" s="184"/>
      <c r="I1794" s="185"/>
      <c r="J1794" s="184"/>
      <c r="K1794" s="184"/>
    </row>
    <row r="1795" spans="1:11" ht="12.75">
      <c r="A1795">
        <v>310</v>
      </c>
      <c r="B1795">
        <v>280</v>
      </c>
      <c r="C1795" s="187">
        <v>37.20000076293945</v>
      </c>
      <c r="D1795">
        <v>0</v>
      </c>
      <c r="E1795" s="184"/>
      <c r="F1795" s="184"/>
      <c r="G1795" s="185"/>
      <c r="H1795" s="184"/>
      <c r="I1795" s="185"/>
      <c r="J1795" s="184"/>
      <c r="K1795" s="184"/>
    </row>
    <row r="1796" spans="1:11" ht="12.75">
      <c r="A1796">
        <v>310</v>
      </c>
      <c r="B1796">
        <v>281</v>
      </c>
      <c r="C1796" s="187">
        <v>34.70000076293945</v>
      </c>
      <c r="D1796">
        <v>0</v>
      </c>
      <c r="E1796" s="184"/>
      <c r="F1796" s="184"/>
      <c r="G1796" s="185"/>
      <c r="H1796" s="184"/>
      <c r="I1796" s="185"/>
      <c r="J1796" s="184"/>
      <c r="K1796" s="184"/>
    </row>
    <row r="1797" spans="1:11" ht="12.75">
      <c r="A1797">
        <v>310</v>
      </c>
      <c r="B1797">
        <v>282</v>
      </c>
      <c r="C1797" s="187">
        <v>31.5</v>
      </c>
      <c r="D1797">
        <v>0</v>
      </c>
      <c r="E1797" s="184"/>
      <c r="F1797" s="184"/>
      <c r="G1797" s="185"/>
      <c r="H1797" s="184"/>
      <c r="I1797" s="185"/>
      <c r="J1797" s="184"/>
      <c r="K1797" s="184"/>
    </row>
    <row r="1798" spans="1:11" ht="12.75">
      <c r="A1798">
        <v>310</v>
      </c>
      <c r="B1798">
        <v>285</v>
      </c>
      <c r="C1798" s="187">
        <v>35</v>
      </c>
      <c r="D1798">
        <v>0</v>
      </c>
      <c r="E1798" s="184"/>
      <c r="F1798" s="184"/>
      <c r="G1798" s="185"/>
      <c r="H1798" s="184"/>
      <c r="I1798" s="185"/>
      <c r="J1798" s="184"/>
      <c r="K1798" s="184"/>
    </row>
    <row r="1799" spans="1:11" ht="12.75">
      <c r="A1799">
        <v>310</v>
      </c>
      <c r="B1799">
        <v>286</v>
      </c>
      <c r="C1799" s="187">
        <v>34.400001525878906</v>
      </c>
      <c r="D1799">
        <v>0</v>
      </c>
      <c r="E1799" s="184"/>
      <c r="F1799" s="184"/>
      <c r="G1799" s="185"/>
      <c r="H1799" s="184"/>
      <c r="I1799" s="185"/>
      <c r="J1799" s="184"/>
      <c r="K1799" s="184"/>
    </row>
    <row r="1800" spans="1:11" ht="12.75">
      <c r="A1800">
        <v>310</v>
      </c>
      <c r="B1800">
        <v>291</v>
      </c>
      <c r="C1800" s="187">
        <v>23.600000381469727</v>
      </c>
      <c r="D1800">
        <v>0</v>
      </c>
      <c r="E1800" s="184"/>
      <c r="F1800" s="184"/>
      <c r="G1800" s="185"/>
      <c r="H1800" s="184"/>
      <c r="I1800" s="185"/>
      <c r="J1800" s="184"/>
      <c r="K1800" s="184"/>
    </row>
    <row r="1801" spans="1:11" ht="12.75">
      <c r="A1801">
        <v>310</v>
      </c>
      <c r="B1801">
        <v>296</v>
      </c>
      <c r="C1801" s="187">
        <v>12.5</v>
      </c>
      <c r="D1801">
        <v>0</v>
      </c>
      <c r="E1801" s="184"/>
      <c r="F1801" s="184"/>
      <c r="G1801" s="185"/>
      <c r="H1801" s="184"/>
      <c r="I1801" s="185"/>
      <c r="J1801" s="184"/>
      <c r="K1801" s="184"/>
    </row>
    <row r="1802" spans="1:11" ht="12.75">
      <c r="A1802">
        <v>310</v>
      </c>
      <c r="B1802">
        <v>302</v>
      </c>
      <c r="C1802" s="187">
        <v>9.100000381469727</v>
      </c>
      <c r="D1802">
        <v>0</v>
      </c>
      <c r="E1802" s="184"/>
      <c r="F1802" s="184"/>
      <c r="G1802" s="185"/>
      <c r="H1802" s="184"/>
      <c r="I1802" s="185"/>
      <c r="J1802" s="184"/>
      <c r="K1802" s="184"/>
    </row>
    <row r="1803" spans="1:11" ht="12.75">
      <c r="A1803">
        <v>310</v>
      </c>
      <c r="B1803">
        <v>308</v>
      </c>
      <c r="C1803" s="187">
        <v>3.799999952316284</v>
      </c>
      <c r="D1803">
        <v>0</v>
      </c>
      <c r="E1803" s="184"/>
      <c r="F1803" s="184"/>
      <c r="G1803" s="185"/>
      <c r="H1803" s="184"/>
      <c r="I1803" s="185"/>
      <c r="J1803" s="184"/>
      <c r="K1803" s="184"/>
    </row>
    <row r="1804" spans="1:11" ht="12.75">
      <c r="A1804">
        <v>310</v>
      </c>
      <c r="B1804">
        <v>309</v>
      </c>
      <c r="C1804" s="187">
        <v>4.900000095367432</v>
      </c>
      <c r="D1804">
        <v>0</v>
      </c>
      <c r="E1804" s="184"/>
      <c r="F1804" s="184"/>
      <c r="G1804" s="185"/>
      <c r="H1804" s="184"/>
      <c r="I1804" s="185"/>
      <c r="J1804" s="184"/>
      <c r="K1804" s="184"/>
    </row>
    <row r="1805" spans="1:11" ht="12.75">
      <c r="A1805">
        <v>310</v>
      </c>
      <c r="B1805">
        <v>311</v>
      </c>
      <c r="C1805" s="187">
        <v>6.699999809265137</v>
      </c>
      <c r="D1805">
        <v>0</v>
      </c>
      <c r="E1805" s="184"/>
      <c r="F1805" s="184"/>
      <c r="G1805" s="185"/>
      <c r="H1805" s="184"/>
      <c r="I1805" s="185"/>
      <c r="J1805" s="184"/>
      <c r="K1805" s="184"/>
    </row>
    <row r="1806" spans="1:11" ht="12.75">
      <c r="A1806">
        <v>310</v>
      </c>
      <c r="B1806">
        <v>321</v>
      </c>
      <c r="C1806" s="187">
        <v>21.799999237060547</v>
      </c>
      <c r="D1806">
        <v>0</v>
      </c>
      <c r="E1806" s="184"/>
      <c r="F1806" s="184"/>
      <c r="G1806" s="185"/>
      <c r="H1806" s="184"/>
      <c r="I1806" s="185"/>
      <c r="J1806" s="184"/>
      <c r="K1806" s="184"/>
    </row>
    <row r="1807" spans="1:11" ht="12.75">
      <c r="A1807">
        <v>310</v>
      </c>
      <c r="B1807">
        <v>322</v>
      </c>
      <c r="C1807" s="187">
        <v>30</v>
      </c>
      <c r="D1807">
        <v>0</v>
      </c>
      <c r="E1807" s="184"/>
      <c r="F1807" s="184"/>
      <c r="G1807" s="185"/>
      <c r="H1807" s="184"/>
      <c r="I1807" s="185"/>
      <c r="J1807" s="184"/>
      <c r="K1807" s="184"/>
    </row>
    <row r="1808" spans="1:11" ht="12.75">
      <c r="A1808">
        <v>310</v>
      </c>
      <c r="B1808">
        <v>327</v>
      </c>
      <c r="C1808" s="187">
        <v>27.700000762939453</v>
      </c>
      <c r="D1808">
        <v>0</v>
      </c>
      <c r="E1808" s="184"/>
      <c r="F1808" s="184"/>
      <c r="G1808" s="185"/>
      <c r="H1808" s="184"/>
      <c r="I1808" s="185"/>
      <c r="J1808" s="184"/>
      <c r="K1808" s="184"/>
    </row>
    <row r="1809" spans="1:11" ht="12.75">
      <c r="A1809">
        <v>311</v>
      </c>
      <c r="B1809">
        <v>307</v>
      </c>
      <c r="C1809" s="187">
        <v>6.5</v>
      </c>
      <c r="D1809">
        <v>0</v>
      </c>
      <c r="E1809" s="184"/>
      <c r="F1809" s="184"/>
      <c r="G1809" s="185"/>
      <c r="H1809" s="184"/>
      <c r="I1809" s="185"/>
      <c r="J1809" s="184"/>
      <c r="K1809" s="184"/>
    </row>
    <row r="1810" spans="1:11" ht="12.75">
      <c r="A1810">
        <v>311</v>
      </c>
      <c r="B1810">
        <v>310</v>
      </c>
      <c r="C1810" s="187">
        <v>6.699999809265137</v>
      </c>
      <c r="D1810">
        <v>0</v>
      </c>
      <c r="E1810" s="184"/>
      <c r="F1810" s="184"/>
      <c r="G1810" s="185"/>
      <c r="H1810" s="184"/>
      <c r="I1810" s="185"/>
      <c r="J1810" s="184"/>
      <c r="K1810" s="184"/>
    </row>
    <row r="1811" spans="1:11" ht="12.75">
      <c r="A1811">
        <v>311</v>
      </c>
      <c r="B1811">
        <v>317</v>
      </c>
      <c r="C1811" s="187">
        <v>10.699999809265137</v>
      </c>
      <c r="D1811">
        <v>0</v>
      </c>
      <c r="E1811" s="184"/>
      <c r="F1811" s="184"/>
      <c r="G1811" s="185"/>
      <c r="H1811" s="184"/>
      <c r="I1811" s="185"/>
      <c r="J1811" s="184"/>
      <c r="K1811" s="184"/>
    </row>
    <row r="1812" spans="1:11" ht="12.75">
      <c r="A1812">
        <v>311</v>
      </c>
      <c r="B1812">
        <v>321</v>
      </c>
      <c r="C1812" s="187">
        <v>16.5</v>
      </c>
      <c r="D1812">
        <v>0</v>
      </c>
      <c r="E1812" s="184"/>
      <c r="F1812" s="184"/>
      <c r="G1812" s="185"/>
      <c r="H1812" s="184"/>
      <c r="I1812" s="185"/>
      <c r="J1812" s="184"/>
      <c r="K1812" s="184"/>
    </row>
    <row r="1813" spans="1:11" ht="12.75">
      <c r="A1813">
        <v>311</v>
      </c>
      <c r="B1813">
        <v>322</v>
      </c>
      <c r="C1813" s="187">
        <v>25.299999237060547</v>
      </c>
      <c r="D1813">
        <v>0</v>
      </c>
      <c r="E1813" s="184"/>
      <c r="F1813" s="184"/>
      <c r="G1813" s="185"/>
      <c r="H1813" s="184"/>
      <c r="I1813" s="185"/>
      <c r="J1813" s="184"/>
      <c r="K1813" s="184"/>
    </row>
    <row r="1814" spans="1:11" ht="12.75">
      <c r="A1814">
        <v>311</v>
      </c>
      <c r="B1814">
        <v>327</v>
      </c>
      <c r="C1814" s="187">
        <v>20.899999618530273</v>
      </c>
      <c r="D1814">
        <v>0</v>
      </c>
      <c r="E1814" s="184"/>
      <c r="F1814" s="184"/>
      <c r="G1814" s="185"/>
      <c r="H1814" s="184"/>
      <c r="I1814" s="185"/>
      <c r="J1814" s="184"/>
      <c r="K1814" s="184"/>
    </row>
    <row r="1815" spans="1:11" ht="12.75">
      <c r="A1815">
        <v>317</v>
      </c>
      <c r="B1815">
        <v>311</v>
      </c>
      <c r="C1815" s="187">
        <v>10.699999809265137</v>
      </c>
      <c r="D1815">
        <v>0</v>
      </c>
      <c r="E1815" s="184"/>
      <c r="F1815" s="184"/>
      <c r="G1815" s="185"/>
      <c r="H1815" s="184"/>
      <c r="I1815" s="185"/>
      <c r="J1815" s="184"/>
      <c r="K1815" s="184"/>
    </row>
    <row r="1816" spans="1:11" ht="12.75">
      <c r="A1816">
        <v>317</v>
      </c>
      <c r="B1816">
        <v>321</v>
      </c>
      <c r="C1816" s="187">
        <v>13.100000381469727</v>
      </c>
      <c r="D1816">
        <v>0</v>
      </c>
      <c r="E1816" s="184"/>
      <c r="F1816" s="184"/>
      <c r="G1816" s="185"/>
      <c r="H1816" s="184"/>
      <c r="I1816" s="185"/>
      <c r="J1816" s="184"/>
      <c r="K1816" s="184"/>
    </row>
    <row r="1817" spans="1:11" ht="12.75">
      <c r="A1817">
        <v>317</v>
      </c>
      <c r="B1817">
        <v>322</v>
      </c>
      <c r="C1817" s="187">
        <v>21.700000762939453</v>
      </c>
      <c r="D1817">
        <v>0</v>
      </c>
      <c r="E1817" s="184"/>
      <c r="F1817" s="184"/>
      <c r="G1817" s="185"/>
      <c r="H1817" s="184"/>
      <c r="I1817" s="185"/>
      <c r="J1817" s="184"/>
      <c r="K1817" s="184"/>
    </row>
    <row r="1818" spans="1:11" ht="12.75">
      <c r="A1818">
        <v>317</v>
      </c>
      <c r="B1818">
        <v>327</v>
      </c>
      <c r="C1818" s="187">
        <v>10.100000381469727</v>
      </c>
      <c r="D1818">
        <v>0</v>
      </c>
      <c r="E1818" s="184"/>
      <c r="F1818" s="184"/>
      <c r="G1818" s="185"/>
      <c r="H1818" s="184"/>
      <c r="I1818" s="185"/>
      <c r="J1818" s="184"/>
      <c r="K1818" s="184"/>
    </row>
    <row r="1819" spans="1:11" ht="12.75">
      <c r="A1819">
        <v>317</v>
      </c>
      <c r="B1819">
        <v>329</v>
      </c>
      <c r="C1819" s="187">
        <v>15.800000190734863</v>
      </c>
      <c r="D1819">
        <v>0</v>
      </c>
      <c r="E1819" s="184"/>
      <c r="F1819" s="184"/>
      <c r="G1819" s="185"/>
      <c r="H1819" s="184"/>
      <c r="I1819" s="185"/>
      <c r="J1819" s="184"/>
      <c r="K1819" s="184"/>
    </row>
    <row r="1820" spans="1:11" ht="12.75">
      <c r="A1820">
        <v>321</v>
      </c>
      <c r="B1820">
        <v>264</v>
      </c>
      <c r="C1820" s="187">
        <v>73.80000305175781</v>
      </c>
      <c r="D1820">
        <v>0</v>
      </c>
      <c r="E1820" s="184"/>
      <c r="F1820" s="184"/>
      <c r="G1820" s="185"/>
      <c r="H1820" s="184"/>
      <c r="I1820" s="185"/>
      <c r="J1820" s="184"/>
      <c r="K1820" s="184"/>
    </row>
    <row r="1821" spans="1:11" ht="12.75">
      <c r="A1821">
        <v>321</v>
      </c>
      <c r="B1821">
        <v>265</v>
      </c>
      <c r="C1821" s="187">
        <v>62.20000076293945</v>
      </c>
      <c r="D1821">
        <v>0</v>
      </c>
      <c r="E1821" s="184"/>
      <c r="F1821" s="184"/>
      <c r="G1821" s="185"/>
      <c r="H1821" s="184"/>
      <c r="I1821" s="185"/>
      <c r="J1821" s="184"/>
      <c r="K1821" s="184"/>
    </row>
    <row r="1822" spans="1:11" ht="12.75">
      <c r="A1822">
        <v>321</v>
      </c>
      <c r="B1822">
        <v>266</v>
      </c>
      <c r="C1822" s="187">
        <v>72</v>
      </c>
      <c r="D1822">
        <v>0</v>
      </c>
      <c r="E1822" s="184"/>
      <c r="F1822" s="184"/>
      <c r="G1822" s="185"/>
      <c r="H1822" s="184"/>
      <c r="I1822" s="185"/>
      <c r="J1822" s="184"/>
      <c r="K1822" s="184"/>
    </row>
    <row r="1823" spans="1:11" ht="12.75">
      <c r="A1823">
        <v>321</v>
      </c>
      <c r="B1823">
        <v>267</v>
      </c>
      <c r="C1823" s="187">
        <v>81.5</v>
      </c>
      <c r="D1823">
        <v>0</v>
      </c>
      <c r="E1823" s="184"/>
      <c r="F1823" s="184"/>
      <c r="G1823" s="185"/>
      <c r="H1823" s="184"/>
      <c r="I1823" s="185"/>
      <c r="J1823" s="184"/>
      <c r="K1823" s="184"/>
    </row>
    <row r="1824" spans="1:11" ht="12.75">
      <c r="A1824">
        <v>321</v>
      </c>
      <c r="B1824">
        <v>270</v>
      </c>
      <c r="C1824" s="187">
        <v>73.5</v>
      </c>
      <c r="D1824">
        <v>0</v>
      </c>
      <c r="E1824" s="184"/>
      <c r="F1824" s="184"/>
      <c r="G1824" s="185"/>
      <c r="H1824" s="184"/>
      <c r="I1824" s="185"/>
      <c r="J1824" s="184"/>
      <c r="K1824" s="184"/>
    </row>
    <row r="1825" spans="1:11" ht="12.75">
      <c r="A1825">
        <v>321</v>
      </c>
      <c r="B1825">
        <v>309</v>
      </c>
      <c r="C1825" s="187">
        <v>26.299999237060547</v>
      </c>
      <c r="D1825">
        <v>0</v>
      </c>
      <c r="E1825" s="184"/>
      <c r="F1825" s="184"/>
      <c r="G1825" s="185"/>
      <c r="H1825" s="184"/>
      <c r="I1825" s="185"/>
      <c r="J1825" s="184"/>
      <c r="K1825" s="184"/>
    </row>
    <row r="1826" spans="1:11" ht="12.75">
      <c r="A1826">
        <v>321</v>
      </c>
      <c r="B1826">
        <v>310</v>
      </c>
      <c r="C1826" s="187">
        <v>21.799999237060547</v>
      </c>
      <c r="D1826">
        <v>0</v>
      </c>
      <c r="E1826" s="184"/>
      <c r="F1826" s="184"/>
      <c r="G1826" s="185"/>
      <c r="H1826" s="184"/>
      <c r="I1826" s="185"/>
      <c r="J1826" s="184"/>
      <c r="K1826" s="184"/>
    </row>
    <row r="1827" spans="1:11" ht="12.75">
      <c r="A1827">
        <v>321</v>
      </c>
      <c r="B1827">
        <v>311</v>
      </c>
      <c r="C1827" s="187">
        <v>16.5</v>
      </c>
      <c r="D1827">
        <v>0</v>
      </c>
      <c r="E1827" s="184"/>
      <c r="F1827" s="184"/>
      <c r="G1827" s="185"/>
      <c r="H1827" s="184"/>
      <c r="I1827" s="185"/>
      <c r="J1827" s="184"/>
      <c r="K1827" s="184"/>
    </row>
    <row r="1828" spans="1:11" ht="12.75">
      <c r="A1828">
        <v>321</v>
      </c>
      <c r="B1828">
        <v>317</v>
      </c>
      <c r="C1828" s="187">
        <v>13.100000381469727</v>
      </c>
      <c r="D1828">
        <v>0</v>
      </c>
      <c r="E1828" s="184"/>
      <c r="F1828" s="184"/>
      <c r="G1828" s="185"/>
      <c r="H1828" s="184"/>
      <c r="I1828" s="185"/>
      <c r="J1828" s="184"/>
      <c r="K1828" s="184"/>
    </row>
    <row r="1829" spans="1:11" ht="12.75">
      <c r="A1829">
        <v>321</v>
      </c>
      <c r="B1829">
        <v>322</v>
      </c>
      <c r="C1829" s="187">
        <v>9</v>
      </c>
      <c r="D1829">
        <v>0</v>
      </c>
      <c r="E1829" s="184"/>
      <c r="F1829" s="184"/>
      <c r="G1829" s="185"/>
      <c r="H1829" s="184"/>
      <c r="I1829" s="185"/>
      <c r="J1829" s="184"/>
      <c r="K1829" s="184"/>
    </row>
    <row r="1830" spans="1:11" ht="12.75">
      <c r="A1830">
        <v>321</v>
      </c>
      <c r="B1830">
        <v>327</v>
      </c>
      <c r="C1830" s="187">
        <v>17.299999237060547</v>
      </c>
      <c r="D1830">
        <v>0</v>
      </c>
      <c r="E1830" s="184"/>
      <c r="F1830" s="184"/>
      <c r="G1830" s="185"/>
      <c r="H1830" s="184"/>
      <c r="I1830" s="185"/>
      <c r="J1830" s="184"/>
      <c r="K1830" s="184"/>
    </row>
    <row r="1831" spans="1:11" ht="12.75">
      <c r="A1831">
        <v>321</v>
      </c>
      <c r="B1831">
        <v>328</v>
      </c>
      <c r="C1831" s="187">
        <v>17.399999618530273</v>
      </c>
      <c r="D1831">
        <v>0</v>
      </c>
      <c r="E1831" s="184"/>
      <c r="F1831" s="184"/>
      <c r="G1831" s="185"/>
      <c r="H1831" s="184"/>
      <c r="I1831" s="185"/>
      <c r="J1831" s="184"/>
      <c r="K1831" s="184"/>
    </row>
    <row r="1832" spans="1:11" ht="12.75">
      <c r="A1832">
        <v>321</v>
      </c>
      <c r="B1832">
        <v>500</v>
      </c>
      <c r="C1832" s="187">
        <v>72.5</v>
      </c>
      <c r="D1832">
        <v>0</v>
      </c>
      <c r="E1832" s="184"/>
      <c r="F1832" s="184"/>
      <c r="G1832" s="185"/>
      <c r="H1832" s="184"/>
      <c r="I1832" s="185"/>
      <c r="J1832" s="184"/>
      <c r="K1832" s="184"/>
    </row>
    <row r="1833" spans="1:11" ht="12.75">
      <c r="A1833">
        <v>321</v>
      </c>
      <c r="B1833">
        <v>502</v>
      </c>
      <c r="C1833" s="187">
        <v>85</v>
      </c>
      <c r="D1833">
        <v>0</v>
      </c>
      <c r="E1833" s="184"/>
      <c r="F1833" s="184"/>
      <c r="G1833" s="185"/>
      <c r="H1833" s="184"/>
      <c r="I1833" s="185"/>
      <c r="J1833" s="184"/>
      <c r="K1833" s="184"/>
    </row>
    <row r="1834" spans="1:11" ht="12.75">
      <c r="A1834">
        <v>322</v>
      </c>
      <c r="B1834">
        <v>254</v>
      </c>
      <c r="C1834" s="187">
        <v>95.30000305175781</v>
      </c>
      <c r="D1834">
        <v>0</v>
      </c>
      <c r="E1834" s="184"/>
      <c r="F1834" s="184"/>
      <c r="G1834" s="185"/>
      <c r="H1834" s="184"/>
      <c r="I1834" s="185"/>
      <c r="J1834" s="184"/>
      <c r="K1834" s="184"/>
    </row>
    <row r="1835" spans="1:11" ht="12.75">
      <c r="A1835">
        <v>322</v>
      </c>
      <c r="B1835">
        <v>255</v>
      </c>
      <c r="C1835" s="187">
        <v>97.5</v>
      </c>
      <c r="D1835">
        <v>0</v>
      </c>
      <c r="E1835" s="184"/>
      <c r="F1835" s="184"/>
      <c r="G1835" s="185"/>
      <c r="H1835" s="184"/>
      <c r="I1835" s="185"/>
      <c r="J1835" s="184"/>
      <c r="K1835" s="184"/>
    </row>
    <row r="1836" spans="1:11" ht="12.75">
      <c r="A1836">
        <v>322</v>
      </c>
      <c r="B1836">
        <v>264</v>
      </c>
      <c r="C1836" s="187">
        <v>80.0999984741211</v>
      </c>
      <c r="D1836">
        <v>0</v>
      </c>
      <c r="E1836" s="184"/>
      <c r="F1836" s="184"/>
      <c r="G1836" s="185"/>
      <c r="H1836" s="184"/>
      <c r="I1836" s="185"/>
      <c r="J1836" s="184"/>
      <c r="K1836" s="184"/>
    </row>
    <row r="1837" spans="1:11" ht="12.75">
      <c r="A1837">
        <v>322</v>
      </c>
      <c r="B1837">
        <v>265</v>
      </c>
      <c r="C1837" s="187">
        <v>68</v>
      </c>
      <c r="D1837">
        <v>0</v>
      </c>
      <c r="E1837" s="184"/>
      <c r="F1837" s="184"/>
      <c r="G1837" s="185"/>
      <c r="H1837" s="184"/>
      <c r="I1837" s="185"/>
      <c r="J1837" s="184"/>
      <c r="K1837" s="184"/>
    </row>
    <row r="1838" spans="1:11" ht="12.75">
      <c r="A1838">
        <v>322</v>
      </c>
      <c r="B1838">
        <v>266</v>
      </c>
      <c r="C1838" s="187">
        <v>77</v>
      </c>
      <c r="D1838">
        <v>0</v>
      </c>
      <c r="E1838" s="184"/>
      <c r="F1838" s="184"/>
      <c r="G1838" s="185"/>
      <c r="H1838" s="184"/>
      <c r="I1838" s="185"/>
      <c r="J1838" s="184"/>
      <c r="K1838" s="184"/>
    </row>
    <row r="1839" spans="1:11" ht="12.75">
      <c r="A1839">
        <v>322</v>
      </c>
      <c r="B1839">
        <v>267</v>
      </c>
      <c r="C1839" s="187">
        <v>85.4000015258789</v>
      </c>
      <c r="D1839">
        <v>0</v>
      </c>
      <c r="E1839" s="184"/>
      <c r="F1839" s="184"/>
      <c r="G1839" s="185"/>
      <c r="H1839" s="184"/>
      <c r="I1839" s="185"/>
      <c r="J1839" s="184"/>
      <c r="K1839" s="184"/>
    </row>
    <row r="1840" spans="1:11" ht="12.75">
      <c r="A1840">
        <v>322</v>
      </c>
      <c r="B1840">
        <v>270</v>
      </c>
      <c r="C1840" s="187">
        <v>80</v>
      </c>
      <c r="D1840">
        <v>0</v>
      </c>
      <c r="E1840" s="184"/>
      <c r="F1840" s="184"/>
      <c r="G1840" s="185"/>
      <c r="H1840" s="184"/>
      <c r="I1840" s="185"/>
      <c r="J1840" s="184"/>
      <c r="K1840" s="184"/>
    </row>
    <row r="1841" spans="1:11" ht="12.75">
      <c r="A1841">
        <v>322</v>
      </c>
      <c r="B1841">
        <v>272</v>
      </c>
      <c r="C1841" s="187">
        <v>82</v>
      </c>
      <c r="D1841">
        <v>0</v>
      </c>
      <c r="E1841" s="184"/>
      <c r="F1841" s="184"/>
      <c r="G1841" s="185"/>
      <c r="H1841" s="184"/>
      <c r="I1841" s="185"/>
      <c r="J1841" s="184"/>
      <c r="K1841" s="184"/>
    </row>
    <row r="1842" spans="1:11" ht="12.75">
      <c r="A1842">
        <v>322</v>
      </c>
      <c r="B1842">
        <v>273</v>
      </c>
      <c r="C1842" s="187">
        <v>84</v>
      </c>
      <c r="D1842">
        <v>0</v>
      </c>
      <c r="E1842" s="184"/>
      <c r="F1842" s="184"/>
      <c r="G1842" s="185"/>
      <c r="H1842" s="184"/>
      <c r="I1842" s="185"/>
      <c r="J1842" s="184"/>
      <c r="K1842" s="184"/>
    </row>
    <row r="1843" spans="1:11" ht="12.75">
      <c r="A1843">
        <v>322</v>
      </c>
      <c r="B1843">
        <v>275</v>
      </c>
      <c r="C1843" s="187">
        <v>72.5</v>
      </c>
      <c r="D1843">
        <v>0</v>
      </c>
      <c r="E1843" s="184"/>
      <c r="F1843" s="184"/>
      <c r="G1843" s="185"/>
      <c r="H1843" s="184"/>
      <c r="I1843" s="185"/>
      <c r="J1843" s="184"/>
      <c r="K1843" s="184"/>
    </row>
    <row r="1844" spans="1:11" ht="12.75">
      <c r="A1844">
        <v>322</v>
      </c>
      <c r="B1844">
        <v>309</v>
      </c>
      <c r="C1844" s="187">
        <v>34.5</v>
      </c>
      <c r="D1844">
        <v>0</v>
      </c>
      <c r="E1844" s="184"/>
      <c r="F1844" s="184"/>
      <c r="G1844" s="185"/>
      <c r="H1844" s="184"/>
      <c r="I1844" s="185"/>
      <c r="J1844" s="184"/>
      <c r="K1844" s="184"/>
    </row>
    <row r="1845" spans="1:11" ht="12.75">
      <c r="A1845">
        <v>322</v>
      </c>
      <c r="B1845">
        <v>310</v>
      </c>
      <c r="C1845" s="187">
        <v>30</v>
      </c>
      <c r="D1845">
        <v>0</v>
      </c>
      <c r="E1845" s="184"/>
      <c r="F1845" s="184"/>
      <c r="G1845" s="185"/>
      <c r="H1845" s="184"/>
      <c r="I1845" s="185"/>
      <c r="J1845" s="184"/>
      <c r="K1845" s="184"/>
    </row>
    <row r="1846" spans="1:11" ht="12.75">
      <c r="A1846">
        <v>322</v>
      </c>
      <c r="B1846">
        <v>311</v>
      </c>
      <c r="C1846" s="187">
        <v>25.299999237060547</v>
      </c>
      <c r="D1846">
        <v>0</v>
      </c>
      <c r="E1846" s="184"/>
      <c r="F1846" s="184"/>
      <c r="G1846" s="185"/>
      <c r="H1846" s="184"/>
      <c r="I1846" s="185"/>
      <c r="J1846" s="184"/>
      <c r="K1846" s="184"/>
    </row>
    <row r="1847" spans="1:11" ht="12.75">
      <c r="A1847">
        <v>322</v>
      </c>
      <c r="B1847">
        <v>317</v>
      </c>
      <c r="C1847" s="187">
        <v>21.700000762939453</v>
      </c>
      <c r="D1847">
        <v>0</v>
      </c>
      <c r="E1847" s="184"/>
      <c r="F1847" s="184"/>
      <c r="G1847" s="185"/>
      <c r="H1847" s="184"/>
      <c r="I1847" s="185"/>
      <c r="J1847" s="184"/>
      <c r="K1847" s="184"/>
    </row>
    <row r="1848" spans="1:11" ht="12.75">
      <c r="A1848">
        <v>322</v>
      </c>
      <c r="B1848">
        <v>321</v>
      </c>
      <c r="C1848" s="187">
        <v>9</v>
      </c>
      <c r="D1848">
        <v>0</v>
      </c>
      <c r="E1848" s="184"/>
      <c r="F1848" s="184"/>
      <c r="G1848" s="185"/>
      <c r="H1848" s="184"/>
      <c r="I1848" s="185"/>
      <c r="J1848" s="184"/>
      <c r="K1848" s="184"/>
    </row>
    <row r="1849" spans="1:11" ht="12.75">
      <c r="A1849">
        <v>322</v>
      </c>
      <c r="B1849">
        <v>328</v>
      </c>
      <c r="C1849" s="187">
        <v>18.299999237060547</v>
      </c>
      <c r="D1849">
        <v>0</v>
      </c>
      <c r="E1849" s="184"/>
      <c r="F1849" s="184"/>
      <c r="G1849" s="185"/>
      <c r="H1849" s="184"/>
      <c r="I1849" s="185"/>
      <c r="J1849" s="184"/>
      <c r="K1849" s="184"/>
    </row>
    <row r="1850" spans="1:11" ht="12.75">
      <c r="A1850">
        <v>322</v>
      </c>
      <c r="B1850">
        <v>500</v>
      </c>
      <c r="C1850" s="187">
        <v>69</v>
      </c>
      <c r="D1850">
        <v>0</v>
      </c>
      <c r="E1850" s="184"/>
      <c r="F1850" s="184"/>
      <c r="G1850" s="185"/>
      <c r="H1850" s="184"/>
      <c r="I1850" s="185"/>
      <c r="J1850" s="184"/>
      <c r="K1850" s="184"/>
    </row>
    <row r="1851" spans="1:11" ht="12.75">
      <c r="A1851">
        <v>322</v>
      </c>
      <c r="B1851">
        <v>502</v>
      </c>
      <c r="C1851" s="187">
        <v>84.0999984741211</v>
      </c>
      <c r="D1851">
        <v>0</v>
      </c>
      <c r="E1851" s="184"/>
      <c r="F1851" s="184"/>
      <c r="G1851" s="185"/>
      <c r="H1851" s="184"/>
      <c r="I1851" s="185"/>
      <c r="J1851" s="184"/>
      <c r="K1851" s="184"/>
    </row>
    <row r="1852" spans="1:11" ht="12.75">
      <c r="A1852">
        <v>327</v>
      </c>
      <c r="B1852">
        <v>310</v>
      </c>
      <c r="C1852" s="187">
        <v>27.700000762939453</v>
      </c>
      <c r="D1852">
        <v>0</v>
      </c>
      <c r="E1852" s="184"/>
      <c r="F1852" s="184"/>
      <c r="G1852" s="185"/>
      <c r="H1852" s="184"/>
      <c r="I1852" s="185"/>
      <c r="J1852" s="184"/>
      <c r="K1852" s="184"/>
    </row>
    <row r="1853" spans="1:11" ht="12.75">
      <c r="A1853">
        <v>327</v>
      </c>
      <c r="B1853">
        <v>311</v>
      </c>
      <c r="C1853" s="187">
        <v>20.899999618530273</v>
      </c>
      <c r="D1853">
        <v>0</v>
      </c>
      <c r="E1853" s="184"/>
      <c r="F1853" s="184"/>
      <c r="G1853" s="185"/>
      <c r="H1853" s="184"/>
      <c r="I1853" s="185"/>
      <c r="J1853" s="184"/>
      <c r="K1853" s="184"/>
    </row>
    <row r="1854" spans="1:11" ht="12.75">
      <c r="A1854">
        <v>327</v>
      </c>
      <c r="B1854">
        <v>317</v>
      </c>
      <c r="C1854" s="187">
        <v>10.100000381469727</v>
      </c>
      <c r="D1854">
        <v>0</v>
      </c>
      <c r="E1854" s="184"/>
      <c r="F1854" s="184"/>
      <c r="G1854" s="185"/>
      <c r="H1854" s="184"/>
      <c r="I1854" s="185"/>
      <c r="J1854" s="184"/>
      <c r="K1854" s="184"/>
    </row>
    <row r="1855" spans="1:11" ht="12.75">
      <c r="A1855">
        <v>327</v>
      </c>
      <c r="B1855">
        <v>321</v>
      </c>
      <c r="C1855" s="187">
        <v>17.299999237060547</v>
      </c>
      <c r="D1855">
        <v>0</v>
      </c>
      <c r="E1855" s="184"/>
      <c r="F1855" s="184"/>
      <c r="G1855" s="185"/>
      <c r="H1855" s="184"/>
      <c r="I1855" s="185"/>
      <c r="J1855" s="184"/>
      <c r="K1855" s="184"/>
    </row>
    <row r="1856" spans="1:11" ht="12.75">
      <c r="A1856">
        <v>327</v>
      </c>
      <c r="B1856">
        <v>329</v>
      </c>
      <c r="C1856" s="187">
        <v>6.300000190734863</v>
      </c>
      <c r="D1856">
        <v>0</v>
      </c>
      <c r="E1856" s="184"/>
      <c r="F1856" s="184"/>
      <c r="G1856" s="185"/>
      <c r="H1856" s="184"/>
      <c r="I1856" s="185"/>
      <c r="J1856" s="184"/>
      <c r="K1856" s="184"/>
    </row>
    <row r="1857" spans="1:11" ht="12.75">
      <c r="A1857">
        <v>327</v>
      </c>
      <c r="B1857">
        <v>330</v>
      </c>
      <c r="C1857" s="187">
        <v>10.600000381469727</v>
      </c>
      <c r="D1857">
        <v>0</v>
      </c>
      <c r="E1857" s="184"/>
      <c r="F1857" s="184"/>
      <c r="G1857" s="185"/>
      <c r="H1857" s="184"/>
      <c r="I1857" s="185"/>
      <c r="J1857" s="184"/>
      <c r="K1857" s="184"/>
    </row>
    <row r="1858" spans="1:11" ht="12.75">
      <c r="A1858">
        <v>327</v>
      </c>
      <c r="B1858">
        <v>332</v>
      </c>
      <c r="C1858" s="187">
        <v>15.699999809265137</v>
      </c>
      <c r="D1858">
        <v>0</v>
      </c>
      <c r="E1858" s="184"/>
      <c r="F1858" s="184"/>
      <c r="G1858" s="185"/>
      <c r="H1858" s="184"/>
      <c r="I1858" s="185"/>
      <c r="J1858" s="184"/>
      <c r="K1858" s="184"/>
    </row>
    <row r="1859" spans="1:11" ht="12.75">
      <c r="A1859">
        <v>328</v>
      </c>
      <c r="B1859">
        <v>321</v>
      </c>
      <c r="C1859" s="187">
        <v>17.399999618530273</v>
      </c>
      <c r="D1859">
        <v>0</v>
      </c>
      <c r="E1859" s="184"/>
      <c r="F1859" s="184"/>
      <c r="G1859" s="185"/>
      <c r="H1859" s="184"/>
      <c r="I1859" s="185"/>
      <c r="J1859" s="184"/>
      <c r="K1859" s="184"/>
    </row>
    <row r="1860" spans="1:11" ht="12.75">
      <c r="A1860">
        <v>328</v>
      </c>
      <c r="B1860">
        <v>322</v>
      </c>
      <c r="C1860" s="187">
        <v>18.299999237060547</v>
      </c>
      <c r="D1860">
        <v>0</v>
      </c>
      <c r="E1860" s="184"/>
      <c r="F1860" s="184"/>
      <c r="G1860" s="185"/>
      <c r="H1860" s="184"/>
      <c r="I1860" s="185"/>
      <c r="J1860" s="184"/>
      <c r="K1860" s="184"/>
    </row>
    <row r="1861" spans="1:11" ht="12.75">
      <c r="A1861">
        <v>328</v>
      </c>
      <c r="B1861">
        <v>338</v>
      </c>
      <c r="C1861" s="187">
        <v>28.399999618530273</v>
      </c>
      <c r="D1861">
        <v>0</v>
      </c>
      <c r="E1861" s="184"/>
      <c r="F1861" s="184"/>
      <c r="G1861" s="185"/>
      <c r="H1861" s="184"/>
      <c r="I1861" s="185"/>
      <c r="J1861" s="184"/>
      <c r="K1861" s="184"/>
    </row>
    <row r="1862" spans="1:11" ht="12.75">
      <c r="A1862">
        <v>328</v>
      </c>
      <c r="B1862">
        <v>500</v>
      </c>
      <c r="C1862" s="187">
        <v>59</v>
      </c>
      <c r="D1862">
        <v>0</v>
      </c>
      <c r="E1862" s="184"/>
      <c r="F1862" s="184"/>
      <c r="G1862" s="185"/>
      <c r="H1862" s="184"/>
      <c r="I1862" s="185"/>
      <c r="J1862" s="184"/>
      <c r="K1862" s="184"/>
    </row>
    <row r="1863" spans="1:11" ht="12.75">
      <c r="A1863">
        <v>328</v>
      </c>
      <c r="B1863">
        <v>502</v>
      </c>
      <c r="C1863" s="187">
        <v>70.5</v>
      </c>
      <c r="D1863">
        <v>0</v>
      </c>
      <c r="E1863" s="184"/>
      <c r="F1863" s="184"/>
      <c r="G1863" s="185"/>
      <c r="H1863" s="184"/>
      <c r="I1863" s="185"/>
      <c r="J1863" s="184"/>
      <c r="K1863" s="184"/>
    </row>
    <row r="1864" spans="1:11" ht="12.75">
      <c r="A1864">
        <v>329</v>
      </c>
      <c r="B1864">
        <v>317</v>
      </c>
      <c r="C1864" s="187">
        <v>15.800000190734863</v>
      </c>
      <c r="D1864">
        <v>0</v>
      </c>
      <c r="E1864" s="184"/>
      <c r="F1864" s="184"/>
      <c r="G1864" s="185"/>
      <c r="H1864" s="184"/>
      <c r="I1864" s="185"/>
      <c r="J1864" s="184"/>
      <c r="K1864" s="184"/>
    </row>
    <row r="1865" spans="1:11" ht="12.75">
      <c r="A1865">
        <v>329</v>
      </c>
      <c r="B1865">
        <v>327</v>
      </c>
      <c r="C1865" s="187">
        <v>6.300000190734863</v>
      </c>
      <c r="D1865">
        <v>0</v>
      </c>
      <c r="E1865" s="184"/>
      <c r="F1865" s="184"/>
      <c r="G1865" s="185"/>
      <c r="H1865" s="184"/>
      <c r="I1865" s="185"/>
      <c r="J1865" s="184"/>
      <c r="K1865" s="184"/>
    </row>
    <row r="1866" spans="1:11" ht="12.75">
      <c r="A1866">
        <v>329</v>
      </c>
      <c r="B1866">
        <v>330</v>
      </c>
      <c r="C1866" s="187">
        <v>5</v>
      </c>
      <c r="D1866">
        <v>0</v>
      </c>
      <c r="E1866" s="184"/>
      <c r="F1866" s="184"/>
      <c r="G1866" s="185"/>
      <c r="H1866" s="184"/>
      <c r="I1866" s="185"/>
      <c r="J1866" s="184"/>
      <c r="K1866" s="184"/>
    </row>
    <row r="1867" spans="1:11" ht="12.75">
      <c r="A1867">
        <v>329</v>
      </c>
      <c r="B1867">
        <v>332</v>
      </c>
      <c r="C1867" s="187">
        <v>9.600000381469727</v>
      </c>
      <c r="D1867">
        <v>0</v>
      </c>
      <c r="E1867" s="184"/>
      <c r="F1867" s="184"/>
      <c r="G1867" s="185"/>
      <c r="H1867" s="184"/>
      <c r="I1867" s="185"/>
      <c r="J1867" s="184"/>
      <c r="K1867" s="184"/>
    </row>
    <row r="1868" spans="1:11" ht="12.75">
      <c r="A1868">
        <v>330</v>
      </c>
      <c r="B1868">
        <v>327</v>
      </c>
      <c r="C1868" s="187">
        <v>10.600000381469727</v>
      </c>
      <c r="D1868">
        <v>0</v>
      </c>
      <c r="E1868" s="184"/>
      <c r="F1868" s="184"/>
      <c r="G1868" s="185"/>
      <c r="H1868" s="184"/>
      <c r="I1868" s="185"/>
      <c r="J1868" s="184"/>
      <c r="K1868" s="184"/>
    </row>
    <row r="1869" spans="1:11" ht="12.75">
      <c r="A1869">
        <v>330</v>
      </c>
      <c r="B1869">
        <v>329</v>
      </c>
      <c r="C1869" s="187">
        <v>5</v>
      </c>
      <c r="D1869">
        <v>0</v>
      </c>
      <c r="E1869" s="184"/>
      <c r="F1869" s="184"/>
      <c r="G1869" s="185"/>
      <c r="H1869" s="184"/>
      <c r="I1869" s="185"/>
      <c r="J1869" s="184"/>
      <c r="K1869" s="184"/>
    </row>
    <row r="1870" spans="1:11" ht="12.75">
      <c r="A1870">
        <v>330</v>
      </c>
      <c r="B1870">
        <v>332</v>
      </c>
      <c r="C1870" s="187">
        <v>5.099999904632568</v>
      </c>
      <c r="D1870">
        <v>0</v>
      </c>
      <c r="E1870" s="184"/>
      <c r="F1870" s="184"/>
      <c r="G1870" s="185"/>
      <c r="H1870" s="184"/>
      <c r="I1870" s="185"/>
      <c r="J1870" s="184"/>
      <c r="K1870" s="184"/>
    </row>
    <row r="1871" spans="1:11" ht="12.75">
      <c r="A1871">
        <v>332</v>
      </c>
      <c r="B1871">
        <v>327</v>
      </c>
      <c r="C1871" s="187">
        <v>15.699999809265137</v>
      </c>
      <c r="D1871">
        <v>0</v>
      </c>
      <c r="E1871" s="184"/>
      <c r="F1871" s="184"/>
      <c r="G1871" s="185"/>
      <c r="H1871" s="184"/>
      <c r="I1871" s="185"/>
      <c r="J1871" s="184"/>
      <c r="K1871" s="184"/>
    </row>
    <row r="1872" spans="1:11" ht="12.75">
      <c r="A1872">
        <v>332</v>
      </c>
      <c r="B1872">
        <v>329</v>
      </c>
      <c r="C1872" s="187">
        <v>9.600000381469727</v>
      </c>
      <c r="D1872">
        <v>0</v>
      </c>
      <c r="E1872" s="184"/>
      <c r="F1872" s="184"/>
      <c r="G1872" s="185"/>
      <c r="H1872" s="184"/>
      <c r="I1872" s="185"/>
      <c r="J1872" s="184"/>
      <c r="K1872" s="184"/>
    </row>
    <row r="1873" spans="1:11" ht="12.75">
      <c r="A1873">
        <v>332</v>
      </c>
      <c r="B1873">
        <v>330</v>
      </c>
      <c r="C1873" s="187">
        <v>5.099999904632568</v>
      </c>
      <c r="D1873">
        <v>0</v>
      </c>
      <c r="E1873" s="184"/>
      <c r="F1873" s="184"/>
      <c r="G1873" s="185"/>
      <c r="H1873" s="184"/>
      <c r="I1873" s="185"/>
      <c r="J1873" s="184"/>
      <c r="K1873" s="184"/>
    </row>
    <row r="1874" spans="1:11" ht="12.75">
      <c r="A1874">
        <v>332</v>
      </c>
      <c r="B1874">
        <v>333</v>
      </c>
      <c r="C1874" s="187">
        <v>3.4000000953674316</v>
      </c>
      <c r="D1874">
        <v>0</v>
      </c>
      <c r="E1874" s="184"/>
      <c r="F1874" s="184"/>
      <c r="G1874" s="185"/>
      <c r="H1874" s="184"/>
      <c r="I1874" s="185"/>
      <c r="J1874" s="184"/>
      <c r="K1874" s="184"/>
    </row>
    <row r="1875" spans="1:11" ht="12.75">
      <c r="A1875">
        <v>333</v>
      </c>
      <c r="B1875">
        <v>332</v>
      </c>
      <c r="C1875" s="187">
        <v>3.4000000953674316</v>
      </c>
      <c r="D1875">
        <v>0</v>
      </c>
      <c r="E1875" s="184"/>
      <c r="F1875" s="184"/>
      <c r="G1875" s="185"/>
      <c r="H1875" s="184"/>
      <c r="I1875" s="185"/>
      <c r="J1875" s="184"/>
      <c r="K1875" s="184"/>
    </row>
    <row r="1876" spans="1:11" ht="12.75">
      <c r="A1876">
        <v>333</v>
      </c>
      <c r="B1876">
        <v>336</v>
      </c>
      <c r="C1876" s="187">
        <v>6.099999904632568</v>
      </c>
      <c r="D1876">
        <v>0</v>
      </c>
      <c r="E1876" s="184"/>
      <c r="F1876" s="184"/>
      <c r="G1876" s="185"/>
      <c r="H1876" s="184"/>
      <c r="I1876" s="185"/>
      <c r="J1876" s="184"/>
      <c r="K1876" s="184"/>
    </row>
    <row r="1877" spans="1:11" ht="12.75">
      <c r="A1877">
        <v>336</v>
      </c>
      <c r="B1877">
        <v>333</v>
      </c>
      <c r="C1877" s="187">
        <v>6.099999904632568</v>
      </c>
      <c r="D1877">
        <v>0</v>
      </c>
      <c r="E1877" s="184"/>
      <c r="F1877" s="184"/>
      <c r="G1877" s="185"/>
      <c r="H1877" s="184"/>
      <c r="I1877" s="185"/>
      <c r="J1877" s="184"/>
      <c r="K1877" s="184"/>
    </row>
    <row r="1878" spans="1:11" ht="12.75">
      <c r="A1878">
        <v>336</v>
      </c>
      <c r="B1878">
        <v>339</v>
      </c>
      <c r="C1878" s="187">
        <v>7.400000095367432</v>
      </c>
      <c r="D1878">
        <v>0</v>
      </c>
      <c r="E1878" s="184"/>
      <c r="F1878" s="184"/>
      <c r="G1878" s="185"/>
      <c r="H1878" s="184"/>
      <c r="I1878" s="185"/>
      <c r="J1878" s="184"/>
      <c r="K1878" s="184"/>
    </row>
    <row r="1879" spans="1:11" ht="12.75">
      <c r="A1879">
        <v>336</v>
      </c>
      <c r="B1879">
        <v>341</v>
      </c>
      <c r="C1879" s="187">
        <v>10.5</v>
      </c>
      <c r="D1879">
        <v>0</v>
      </c>
      <c r="E1879" s="184"/>
      <c r="F1879" s="184"/>
      <c r="G1879" s="185"/>
      <c r="H1879" s="184"/>
      <c r="I1879" s="185"/>
      <c r="J1879" s="184"/>
      <c r="K1879" s="184"/>
    </row>
    <row r="1880" spans="1:11" ht="12.75">
      <c r="A1880">
        <v>338</v>
      </c>
      <c r="B1880">
        <v>328</v>
      </c>
      <c r="C1880" s="187">
        <v>28.399999618530273</v>
      </c>
      <c r="D1880">
        <v>0</v>
      </c>
      <c r="E1880" s="184"/>
      <c r="F1880" s="184"/>
      <c r="G1880" s="185"/>
      <c r="H1880" s="184"/>
      <c r="I1880" s="185"/>
      <c r="J1880" s="184"/>
      <c r="K1880" s="184"/>
    </row>
    <row r="1881" spans="1:11" ht="12.75">
      <c r="A1881">
        <v>338</v>
      </c>
      <c r="B1881">
        <v>356</v>
      </c>
      <c r="C1881" s="187">
        <v>30.299999237060547</v>
      </c>
      <c r="D1881">
        <v>0</v>
      </c>
      <c r="E1881" s="184"/>
      <c r="F1881" s="184"/>
      <c r="G1881" s="185"/>
      <c r="H1881" s="184"/>
      <c r="I1881" s="185"/>
      <c r="J1881" s="184"/>
      <c r="K1881" s="184"/>
    </row>
    <row r="1882" spans="1:11" ht="12.75">
      <c r="A1882">
        <v>338</v>
      </c>
      <c r="B1882">
        <v>500</v>
      </c>
      <c r="C1882" s="187">
        <v>41</v>
      </c>
      <c r="D1882">
        <v>0</v>
      </c>
      <c r="E1882" s="184"/>
      <c r="F1882" s="184"/>
      <c r="G1882" s="185"/>
      <c r="H1882" s="184"/>
      <c r="I1882" s="185"/>
      <c r="J1882" s="184"/>
      <c r="K1882" s="184"/>
    </row>
    <row r="1883" spans="1:11" ht="12.75">
      <c r="A1883">
        <v>338</v>
      </c>
      <c r="B1883">
        <v>501</v>
      </c>
      <c r="C1883" s="187">
        <v>43.79999923706055</v>
      </c>
      <c r="D1883">
        <v>0</v>
      </c>
      <c r="E1883" s="184"/>
      <c r="F1883" s="184"/>
      <c r="G1883" s="185"/>
      <c r="H1883" s="184"/>
      <c r="I1883" s="185"/>
      <c r="J1883" s="184"/>
      <c r="K1883" s="184"/>
    </row>
    <row r="1884" spans="1:11" ht="12.75">
      <c r="A1884">
        <v>338</v>
      </c>
      <c r="B1884">
        <v>502</v>
      </c>
      <c r="C1884" s="187">
        <v>44.599998474121094</v>
      </c>
      <c r="D1884">
        <v>0</v>
      </c>
      <c r="E1884" s="184"/>
      <c r="F1884" s="184"/>
      <c r="G1884" s="185"/>
      <c r="H1884" s="184"/>
      <c r="I1884" s="185"/>
      <c r="J1884" s="184"/>
      <c r="K1884" s="184"/>
    </row>
    <row r="1885" spans="1:11" ht="12.75">
      <c r="A1885">
        <v>338</v>
      </c>
      <c r="B1885">
        <v>504</v>
      </c>
      <c r="C1885" s="187">
        <v>55.79999923706055</v>
      </c>
      <c r="D1885">
        <v>0</v>
      </c>
      <c r="E1885" s="184"/>
      <c r="F1885" s="184"/>
      <c r="G1885" s="185"/>
      <c r="H1885" s="184"/>
      <c r="I1885" s="185"/>
      <c r="J1885" s="184"/>
      <c r="K1885" s="184"/>
    </row>
    <row r="1886" spans="1:11" ht="12.75">
      <c r="A1886">
        <v>339</v>
      </c>
      <c r="B1886">
        <v>336</v>
      </c>
      <c r="C1886" s="187">
        <v>7.400000095367432</v>
      </c>
      <c r="D1886">
        <v>0</v>
      </c>
      <c r="E1886" s="184"/>
      <c r="F1886" s="184"/>
      <c r="G1886" s="185"/>
      <c r="H1886" s="184"/>
      <c r="I1886" s="185"/>
      <c r="J1886" s="184"/>
      <c r="K1886" s="184"/>
    </row>
    <row r="1887" spans="1:11" ht="12.75">
      <c r="A1887">
        <v>339</v>
      </c>
      <c r="B1887">
        <v>341</v>
      </c>
      <c r="C1887" s="187">
        <v>3.299999952316284</v>
      </c>
      <c r="D1887">
        <v>0</v>
      </c>
      <c r="E1887" s="184"/>
      <c r="F1887" s="184"/>
      <c r="G1887" s="185"/>
      <c r="H1887" s="184"/>
      <c r="I1887" s="185"/>
      <c r="J1887" s="184"/>
      <c r="K1887" s="184"/>
    </row>
    <row r="1888" spans="1:11" ht="12.75">
      <c r="A1888">
        <v>339</v>
      </c>
      <c r="B1888">
        <v>345</v>
      </c>
      <c r="C1888" s="187">
        <v>14.300000190734863</v>
      </c>
      <c r="D1888">
        <v>0</v>
      </c>
      <c r="E1888" s="184"/>
      <c r="F1888" s="184"/>
      <c r="G1888" s="185"/>
      <c r="H1888" s="184"/>
      <c r="I1888" s="185"/>
      <c r="J1888" s="184"/>
      <c r="K1888" s="184"/>
    </row>
    <row r="1889" spans="1:11" ht="12.75">
      <c r="A1889">
        <v>341</v>
      </c>
      <c r="B1889">
        <v>336</v>
      </c>
      <c r="C1889" s="187">
        <v>10.5</v>
      </c>
      <c r="D1889">
        <v>0</v>
      </c>
      <c r="E1889" s="184"/>
      <c r="F1889" s="184"/>
      <c r="G1889" s="185"/>
      <c r="H1889" s="184"/>
      <c r="I1889" s="185"/>
      <c r="J1889" s="184"/>
      <c r="K1889" s="184"/>
    </row>
    <row r="1890" spans="1:11" ht="12.75">
      <c r="A1890">
        <v>341</v>
      </c>
      <c r="B1890">
        <v>339</v>
      </c>
      <c r="C1890" s="187">
        <v>3.299999952316284</v>
      </c>
      <c r="D1890">
        <v>0</v>
      </c>
      <c r="E1890" s="184"/>
      <c r="F1890" s="184"/>
      <c r="G1890" s="185"/>
      <c r="H1890" s="184"/>
      <c r="I1890" s="185"/>
      <c r="J1890" s="184"/>
      <c r="K1890" s="184"/>
    </row>
    <row r="1891" spans="1:11" ht="12.75">
      <c r="A1891">
        <v>341</v>
      </c>
      <c r="B1891">
        <v>342</v>
      </c>
      <c r="C1891" s="187">
        <v>4.199999809265137</v>
      </c>
      <c r="D1891">
        <v>0</v>
      </c>
      <c r="E1891" s="184"/>
      <c r="F1891" s="184"/>
      <c r="G1891" s="185"/>
      <c r="H1891" s="184"/>
      <c r="I1891" s="185"/>
      <c r="J1891" s="184"/>
      <c r="K1891" s="184"/>
    </row>
    <row r="1892" spans="1:11" ht="12.75">
      <c r="A1892">
        <v>341</v>
      </c>
      <c r="B1892">
        <v>344</v>
      </c>
      <c r="C1892" s="187">
        <v>8.199999809265137</v>
      </c>
      <c r="D1892">
        <v>0</v>
      </c>
      <c r="E1892" s="184"/>
      <c r="F1892" s="184"/>
      <c r="G1892" s="185"/>
      <c r="H1892" s="184"/>
      <c r="I1892" s="185"/>
      <c r="J1892" s="184"/>
      <c r="K1892" s="184"/>
    </row>
    <row r="1893" spans="1:11" ht="12.75">
      <c r="A1893">
        <v>341</v>
      </c>
      <c r="B1893">
        <v>345</v>
      </c>
      <c r="C1893" s="187">
        <v>11.699999809265137</v>
      </c>
      <c r="D1893">
        <v>0</v>
      </c>
      <c r="E1893" s="184"/>
      <c r="F1893" s="184"/>
      <c r="G1893" s="185"/>
      <c r="H1893" s="184"/>
      <c r="I1893" s="185"/>
      <c r="J1893" s="184"/>
      <c r="K1893" s="184"/>
    </row>
    <row r="1894" spans="1:11" ht="12.75">
      <c r="A1894">
        <v>341</v>
      </c>
      <c r="B1894">
        <v>351</v>
      </c>
      <c r="C1894" s="187">
        <v>20.399999618530273</v>
      </c>
      <c r="D1894">
        <v>0</v>
      </c>
      <c r="E1894" s="184"/>
      <c r="F1894" s="184"/>
      <c r="G1894" s="185"/>
      <c r="H1894" s="184"/>
      <c r="I1894" s="185"/>
      <c r="J1894" s="184"/>
      <c r="K1894" s="184"/>
    </row>
    <row r="1895" spans="1:11" ht="12.75">
      <c r="A1895">
        <v>341</v>
      </c>
      <c r="B1895">
        <v>359</v>
      </c>
      <c r="C1895" s="187">
        <v>27.399999618530273</v>
      </c>
      <c r="D1895">
        <v>0</v>
      </c>
      <c r="E1895" s="184"/>
      <c r="F1895" s="184"/>
      <c r="G1895" s="185"/>
      <c r="H1895" s="184"/>
      <c r="I1895" s="185"/>
      <c r="J1895" s="184"/>
      <c r="K1895" s="184"/>
    </row>
    <row r="1896" spans="1:11" ht="12.75">
      <c r="A1896">
        <v>341</v>
      </c>
      <c r="B1896">
        <v>363</v>
      </c>
      <c r="C1896" s="187">
        <v>32</v>
      </c>
      <c r="D1896">
        <v>0</v>
      </c>
      <c r="E1896" s="184"/>
      <c r="F1896" s="184"/>
      <c r="G1896" s="185"/>
      <c r="H1896" s="184"/>
      <c r="I1896" s="185"/>
      <c r="J1896" s="184"/>
      <c r="K1896" s="184"/>
    </row>
    <row r="1897" spans="1:11" ht="12.75">
      <c r="A1897">
        <v>342</v>
      </c>
      <c r="B1897">
        <v>341</v>
      </c>
      <c r="C1897" s="187">
        <v>4.199999809265137</v>
      </c>
      <c r="D1897">
        <v>0</v>
      </c>
      <c r="E1897" s="184"/>
      <c r="F1897" s="184"/>
      <c r="G1897" s="185"/>
      <c r="H1897" s="184"/>
      <c r="I1897" s="185"/>
      <c r="J1897" s="184"/>
      <c r="K1897" s="184"/>
    </row>
    <row r="1898" spans="1:11" ht="12.75">
      <c r="A1898">
        <v>342</v>
      </c>
      <c r="B1898">
        <v>344</v>
      </c>
      <c r="C1898" s="187">
        <v>4.800000190734863</v>
      </c>
      <c r="D1898">
        <v>0</v>
      </c>
      <c r="E1898" s="184"/>
      <c r="F1898" s="184"/>
      <c r="G1898" s="185"/>
      <c r="H1898" s="184"/>
      <c r="I1898" s="185"/>
      <c r="J1898" s="184"/>
      <c r="K1898" s="184"/>
    </row>
    <row r="1899" spans="1:11" ht="12.75">
      <c r="A1899">
        <v>342</v>
      </c>
      <c r="B1899">
        <v>345</v>
      </c>
      <c r="C1899" s="187">
        <v>9.100000381469727</v>
      </c>
      <c r="D1899">
        <v>0</v>
      </c>
      <c r="E1899" s="184"/>
      <c r="F1899" s="184"/>
      <c r="G1899" s="185"/>
      <c r="H1899" s="184"/>
      <c r="I1899" s="185"/>
      <c r="J1899" s="184"/>
      <c r="K1899" s="184"/>
    </row>
    <row r="1900" spans="1:11" ht="12.75">
      <c r="A1900">
        <v>344</v>
      </c>
      <c r="B1900">
        <v>341</v>
      </c>
      <c r="C1900" s="187">
        <v>8.199999809265137</v>
      </c>
      <c r="D1900">
        <v>0</v>
      </c>
      <c r="E1900" s="184"/>
      <c r="F1900" s="184"/>
      <c r="G1900" s="185"/>
      <c r="H1900" s="184"/>
      <c r="I1900" s="185"/>
      <c r="J1900" s="184"/>
      <c r="K1900" s="184"/>
    </row>
    <row r="1901" spans="1:11" ht="12.75">
      <c r="A1901">
        <v>344</v>
      </c>
      <c r="B1901">
        <v>342</v>
      </c>
      <c r="C1901" s="187">
        <v>4.800000190734863</v>
      </c>
      <c r="D1901">
        <v>0</v>
      </c>
      <c r="E1901" s="184"/>
      <c r="F1901" s="184"/>
      <c r="G1901" s="185"/>
      <c r="H1901" s="184"/>
      <c r="I1901" s="185"/>
      <c r="J1901" s="184"/>
      <c r="K1901" s="184"/>
    </row>
    <row r="1902" spans="1:11" ht="12.75">
      <c r="A1902">
        <v>344</v>
      </c>
      <c r="B1902">
        <v>345</v>
      </c>
      <c r="C1902" s="187">
        <v>5.199999809265137</v>
      </c>
      <c r="D1902">
        <v>0</v>
      </c>
      <c r="E1902" s="184"/>
      <c r="F1902" s="184"/>
      <c r="G1902" s="185"/>
      <c r="H1902" s="184"/>
      <c r="I1902" s="185"/>
      <c r="J1902" s="184"/>
      <c r="K1902" s="184"/>
    </row>
    <row r="1903" spans="1:11" ht="12.75">
      <c r="A1903">
        <v>344</v>
      </c>
      <c r="B1903">
        <v>347</v>
      </c>
      <c r="C1903" s="187">
        <v>6.5</v>
      </c>
      <c r="D1903">
        <v>0</v>
      </c>
      <c r="E1903" s="184"/>
      <c r="F1903" s="184"/>
      <c r="G1903" s="185"/>
      <c r="H1903" s="184"/>
      <c r="I1903" s="185"/>
      <c r="J1903" s="184"/>
      <c r="K1903" s="184"/>
    </row>
    <row r="1904" spans="1:11" ht="12.75">
      <c r="A1904">
        <v>344</v>
      </c>
      <c r="B1904">
        <v>348</v>
      </c>
      <c r="C1904" s="187">
        <v>5.800000190734863</v>
      </c>
      <c r="D1904">
        <v>0</v>
      </c>
      <c r="E1904" s="184"/>
      <c r="F1904" s="184"/>
      <c r="G1904" s="185"/>
      <c r="H1904" s="184"/>
      <c r="I1904" s="185"/>
      <c r="J1904" s="184"/>
      <c r="K1904" s="184"/>
    </row>
    <row r="1905" spans="1:11" ht="12.75">
      <c r="A1905">
        <v>344</v>
      </c>
      <c r="B1905">
        <v>350</v>
      </c>
      <c r="C1905" s="187">
        <v>10.5</v>
      </c>
      <c r="D1905">
        <v>0</v>
      </c>
      <c r="E1905" s="184"/>
      <c r="F1905" s="184"/>
      <c r="G1905" s="185"/>
      <c r="H1905" s="184"/>
      <c r="I1905" s="185"/>
      <c r="J1905" s="184"/>
      <c r="K1905" s="184"/>
    </row>
    <row r="1906" spans="1:11" ht="12.75">
      <c r="A1906">
        <v>344</v>
      </c>
      <c r="B1906">
        <v>351</v>
      </c>
      <c r="C1906" s="187">
        <v>12.100000381469727</v>
      </c>
      <c r="D1906">
        <v>0</v>
      </c>
      <c r="E1906" s="184"/>
      <c r="F1906" s="184"/>
      <c r="G1906" s="185"/>
      <c r="H1906" s="184"/>
      <c r="I1906" s="185"/>
      <c r="J1906" s="184"/>
      <c r="K1906" s="184"/>
    </row>
    <row r="1907" spans="1:11" ht="12.75">
      <c r="A1907">
        <v>344</v>
      </c>
      <c r="B1907">
        <v>359</v>
      </c>
      <c r="C1907" s="187">
        <v>19.299999237060547</v>
      </c>
      <c r="D1907">
        <v>0</v>
      </c>
      <c r="E1907" s="184"/>
      <c r="F1907" s="184"/>
      <c r="G1907" s="185"/>
      <c r="H1907" s="184"/>
      <c r="I1907" s="185"/>
      <c r="J1907" s="184"/>
      <c r="K1907" s="184"/>
    </row>
    <row r="1908" spans="1:11" ht="12.75">
      <c r="A1908">
        <v>344</v>
      </c>
      <c r="B1908">
        <v>366</v>
      </c>
      <c r="C1908" s="187">
        <v>25.399999618530273</v>
      </c>
      <c r="D1908">
        <v>0</v>
      </c>
      <c r="E1908" s="184"/>
      <c r="F1908" s="184"/>
      <c r="G1908" s="185"/>
      <c r="H1908" s="184"/>
      <c r="I1908" s="185"/>
      <c r="J1908" s="184"/>
      <c r="K1908" s="184"/>
    </row>
    <row r="1909" spans="1:11" ht="12.75">
      <c r="A1909">
        <v>345</v>
      </c>
      <c r="B1909">
        <v>339</v>
      </c>
      <c r="C1909" s="187">
        <v>14.300000190734863</v>
      </c>
      <c r="D1909">
        <v>0</v>
      </c>
      <c r="E1909" s="184"/>
      <c r="F1909" s="184"/>
      <c r="G1909" s="185"/>
      <c r="H1909" s="184"/>
      <c r="I1909" s="185"/>
      <c r="J1909" s="184"/>
      <c r="K1909" s="184"/>
    </row>
    <row r="1910" spans="1:11" ht="12.75">
      <c r="A1910">
        <v>345</v>
      </c>
      <c r="B1910">
        <v>341</v>
      </c>
      <c r="C1910" s="187">
        <v>11.699999809265137</v>
      </c>
      <c r="D1910">
        <v>0</v>
      </c>
      <c r="E1910" s="184"/>
      <c r="F1910" s="184"/>
      <c r="G1910" s="185"/>
      <c r="H1910" s="184"/>
      <c r="I1910" s="185"/>
      <c r="J1910" s="184"/>
      <c r="K1910" s="184"/>
    </row>
    <row r="1911" spans="1:11" ht="12.75">
      <c r="A1911">
        <v>345</v>
      </c>
      <c r="B1911">
        <v>342</v>
      </c>
      <c r="C1911" s="187">
        <v>9.100000381469727</v>
      </c>
      <c r="D1911">
        <v>0</v>
      </c>
      <c r="E1911" s="184"/>
      <c r="F1911" s="184"/>
      <c r="G1911" s="185"/>
      <c r="H1911" s="184"/>
      <c r="I1911" s="185"/>
      <c r="J1911" s="184"/>
      <c r="K1911" s="184"/>
    </row>
    <row r="1912" spans="1:11" ht="12.75">
      <c r="A1912">
        <v>345</v>
      </c>
      <c r="B1912">
        <v>344</v>
      </c>
      <c r="C1912" s="187">
        <v>5.199999809265137</v>
      </c>
      <c r="D1912">
        <v>0</v>
      </c>
      <c r="E1912" s="184"/>
      <c r="F1912" s="184"/>
      <c r="G1912" s="185"/>
      <c r="H1912" s="184"/>
      <c r="I1912" s="185"/>
      <c r="J1912" s="184"/>
      <c r="K1912" s="184"/>
    </row>
    <row r="1913" spans="1:11" ht="12.75">
      <c r="A1913">
        <v>345</v>
      </c>
      <c r="B1913">
        <v>348</v>
      </c>
      <c r="C1913" s="187">
        <v>8.399999618530273</v>
      </c>
      <c r="D1913">
        <v>0</v>
      </c>
      <c r="E1913" s="184"/>
      <c r="F1913" s="184"/>
      <c r="G1913" s="185"/>
      <c r="H1913" s="184"/>
      <c r="I1913" s="185"/>
      <c r="J1913" s="184"/>
      <c r="K1913" s="184"/>
    </row>
    <row r="1914" spans="1:11" ht="12.75">
      <c r="A1914">
        <v>345</v>
      </c>
      <c r="B1914">
        <v>350</v>
      </c>
      <c r="C1914" s="187">
        <v>7.800000190734863</v>
      </c>
      <c r="D1914">
        <v>0</v>
      </c>
      <c r="E1914" s="184"/>
      <c r="F1914" s="184"/>
      <c r="G1914" s="185"/>
      <c r="H1914" s="184"/>
      <c r="I1914" s="185"/>
      <c r="J1914" s="184"/>
      <c r="K1914" s="184"/>
    </row>
    <row r="1915" spans="1:11" ht="12.75">
      <c r="A1915">
        <v>345</v>
      </c>
      <c r="B1915">
        <v>351</v>
      </c>
      <c r="C1915" s="187">
        <v>11.199999809265137</v>
      </c>
      <c r="D1915">
        <v>0</v>
      </c>
      <c r="E1915" s="184"/>
      <c r="F1915" s="184"/>
      <c r="G1915" s="185"/>
      <c r="H1915" s="184"/>
      <c r="I1915" s="185"/>
      <c r="J1915" s="184"/>
      <c r="K1915" s="184"/>
    </row>
    <row r="1916" spans="1:11" ht="12.75">
      <c r="A1916">
        <v>345</v>
      </c>
      <c r="B1916">
        <v>354</v>
      </c>
      <c r="C1916" s="187">
        <v>13.699999809265137</v>
      </c>
      <c r="D1916">
        <v>0</v>
      </c>
      <c r="E1916" s="184"/>
      <c r="F1916" s="184"/>
      <c r="G1916" s="185"/>
      <c r="H1916" s="184"/>
      <c r="I1916" s="185"/>
      <c r="J1916" s="184"/>
      <c r="K1916" s="184"/>
    </row>
    <row r="1917" spans="1:11" ht="12.75">
      <c r="A1917">
        <v>347</v>
      </c>
      <c r="B1917">
        <v>344</v>
      </c>
      <c r="C1917" s="187">
        <v>6.5</v>
      </c>
      <c r="D1917">
        <v>0</v>
      </c>
      <c r="E1917" s="184"/>
      <c r="F1917" s="184"/>
      <c r="G1917" s="185"/>
      <c r="H1917" s="184"/>
      <c r="I1917" s="185"/>
      <c r="J1917" s="184"/>
      <c r="K1917" s="184"/>
    </row>
    <row r="1918" spans="1:11" ht="12.75">
      <c r="A1918">
        <v>347</v>
      </c>
      <c r="B1918">
        <v>348</v>
      </c>
      <c r="C1918" s="187">
        <v>3.200000047683716</v>
      </c>
      <c r="D1918">
        <v>0</v>
      </c>
      <c r="E1918" s="184"/>
      <c r="F1918" s="184"/>
      <c r="G1918" s="185"/>
      <c r="H1918" s="184"/>
      <c r="I1918" s="185"/>
      <c r="J1918" s="184"/>
      <c r="K1918" s="184"/>
    </row>
    <row r="1919" spans="1:11" ht="12.75">
      <c r="A1919">
        <v>347</v>
      </c>
      <c r="B1919">
        <v>353</v>
      </c>
      <c r="C1919" s="187">
        <v>9.600000381469727</v>
      </c>
      <c r="D1919">
        <v>0</v>
      </c>
      <c r="E1919" s="184"/>
      <c r="F1919" s="184"/>
      <c r="G1919" s="185"/>
      <c r="H1919" s="184"/>
      <c r="I1919" s="185"/>
      <c r="J1919" s="184"/>
      <c r="K1919" s="184"/>
    </row>
    <row r="1920" spans="1:11" ht="12.75">
      <c r="A1920">
        <v>348</v>
      </c>
      <c r="B1920">
        <v>344</v>
      </c>
      <c r="C1920" s="187">
        <v>5.800000190734863</v>
      </c>
      <c r="D1920">
        <v>0</v>
      </c>
      <c r="E1920" s="184"/>
      <c r="F1920" s="184"/>
      <c r="G1920" s="185"/>
      <c r="H1920" s="184"/>
      <c r="I1920" s="185"/>
      <c r="J1920" s="184"/>
      <c r="K1920" s="184"/>
    </row>
    <row r="1921" spans="1:11" ht="12.75">
      <c r="A1921">
        <v>348</v>
      </c>
      <c r="B1921">
        <v>345</v>
      </c>
      <c r="C1921" s="187">
        <v>8.399999618530273</v>
      </c>
      <c r="D1921">
        <v>0</v>
      </c>
      <c r="E1921" s="184"/>
      <c r="F1921" s="184"/>
      <c r="G1921" s="185"/>
      <c r="H1921" s="184"/>
      <c r="I1921" s="185"/>
      <c r="J1921" s="184"/>
      <c r="K1921" s="184"/>
    </row>
    <row r="1922" spans="1:11" ht="12.75">
      <c r="A1922">
        <v>348</v>
      </c>
      <c r="B1922">
        <v>347</v>
      </c>
      <c r="C1922" s="187">
        <v>3.200000047683716</v>
      </c>
      <c r="D1922">
        <v>0</v>
      </c>
      <c r="E1922" s="184"/>
      <c r="F1922" s="184"/>
      <c r="G1922" s="185"/>
      <c r="H1922" s="184"/>
      <c r="I1922" s="185"/>
      <c r="J1922" s="184"/>
      <c r="K1922" s="184"/>
    </row>
    <row r="1923" spans="1:11" ht="12.75">
      <c r="A1923">
        <v>348</v>
      </c>
      <c r="B1923">
        <v>350</v>
      </c>
      <c r="C1923" s="187">
        <v>8.899999618530273</v>
      </c>
      <c r="D1923">
        <v>0</v>
      </c>
      <c r="E1923" s="184"/>
      <c r="F1923" s="184"/>
      <c r="G1923" s="185"/>
      <c r="H1923" s="184"/>
      <c r="I1923" s="185"/>
      <c r="J1923" s="184"/>
      <c r="K1923" s="184"/>
    </row>
    <row r="1924" spans="1:11" ht="12.75">
      <c r="A1924">
        <v>348</v>
      </c>
      <c r="B1924">
        <v>351</v>
      </c>
      <c r="C1924" s="187">
        <v>8</v>
      </c>
      <c r="D1924">
        <v>0</v>
      </c>
      <c r="E1924" s="184"/>
      <c r="F1924" s="184"/>
      <c r="G1924" s="185"/>
      <c r="H1924" s="184"/>
      <c r="I1924" s="185"/>
      <c r="J1924" s="184"/>
      <c r="K1924" s="184"/>
    </row>
    <row r="1925" spans="1:11" ht="12.75">
      <c r="A1925">
        <v>348</v>
      </c>
      <c r="B1925">
        <v>353</v>
      </c>
      <c r="C1925" s="187">
        <v>8.600000381469727</v>
      </c>
      <c r="D1925">
        <v>0</v>
      </c>
      <c r="E1925" s="184"/>
      <c r="F1925" s="184"/>
      <c r="G1925" s="185"/>
      <c r="H1925" s="184"/>
      <c r="I1925" s="185"/>
      <c r="J1925" s="184"/>
      <c r="K1925" s="184"/>
    </row>
    <row r="1926" spans="1:11" ht="12.75">
      <c r="A1926">
        <v>348</v>
      </c>
      <c r="B1926">
        <v>354</v>
      </c>
      <c r="C1926" s="187">
        <v>7.5</v>
      </c>
      <c r="D1926">
        <v>0</v>
      </c>
      <c r="E1926" s="184"/>
      <c r="F1926" s="184"/>
      <c r="G1926" s="185"/>
      <c r="H1926" s="184"/>
      <c r="I1926" s="185"/>
      <c r="J1926" s="184"/>
      <c r="K1926" s="184"/>
    </row>
    <row r="1927" spans="1:11" ht="12.75">
      <c r="A1927">
        <v>350</v>
      </c>
      <c r="B1927">
        <v>344</v>
      </c>
      <c r="C1927" s="187">
        <v>10.5</v>
      </c>
      <c r="D1927">
        <v>0</v>
      </c>
      <c r="E1927" s="184"/>
      <c r="F1927" s="184"/>
      <c r="G1927" s="185"/>
      <c r="H1927" s="184"/>
      <c r="I1927" s="185"/>
      <c r="J1927" s="184"/>
      <c r="K1927" s="184"/>
    </row>
    <row r="1928" spans="1:11" ht="12.75">
      <c r="A1928">
        <v>350</v>
      </c>
      <c r="B1928">
        <v>345</v>
      </c>
      <c r="C1928" s="187">
        <v>7.800000190734863</v>
      </c>
      <c r="D1928">
        <v>0</v>
      </c>
      <c r="E1928" s="184"/>
      <c r="F1928" s="184"/>
      <c r="G1928" s="185"/>
      <c r="H1928" s="184"/>
      <c r="I1928" s="185"/>
      <c r="J1928" s="184"/>
      <c r="K1928" s="184"/>
    </row>
    <row r="1929" spans="1:11" ht="12.75">
      <c r="A1929">
        <v>350</v>
      </c>
      <c r="B1929">
        <v>348</v>
      </c>
      <c r="C1929" s="187">
        <v>8.899999618530273</v>
      </c>
      <c r="D1929">
        <v>0</v>
      </c>
      <c r="E1929" s="184"/>
      <c r="F1929" s="184"/>
      <c r="G1929" s="185"/>
      <c r="H1929" s="184"/>
      <c r="I1929" s="185"/>
      <c r="J1929" s="184"/>
      <c r="K1929" s="184"/>
    </row>
    <row r="1930" spans="1:11" ht="12.75">
      <c r="A1930">
        <v>350</v>
      </c>
      <c r="B1930">
        <v>351</v>
      </c>
      <c r="C1930" s="187">
        <v>4.900000095367432</v>
      </c>
      <c r="D1930">
        <v>0</v>
      </c>
      <c r="E1930" s="184"/>
      <c r="F1930" s="184"/>
      <c r="G1930" s="185"/>
      <c r="H1930" s="184"/>
      <c r="I1930" s="185"/>
      <c r="J1930" s="184"/>
      <c r="K1930" s="184"/>
    </row>
    <row r="1931" spans="1:11" ht="12.75">
      <c r="A1931">
        <v>350</v>
      </c>
      <c r="B1931">
        <v>354</v>
      </c>
      <c r="C1931" s="187">
        <v>9</v>
      </c>
      <c r="D1931">
        <v>0</v>
      </c>
      <c r="E1931" s="184"/>
      <c r="F1931" s="184"/>
      <c r="G1931" s="185"/>
      <c r="H1931" s="184"/>
      <c r="I1931" s="185"/>
      <c r="J1931" s="184"/>
      <c r="K1931" s="184"/>
    </row>
    <row r="1932" spans="1:11" ht="12.75">
      <c r="A1932">
        <v>350</v>
      </c>
      <c r="B1932">
        <v>359</v>
      </c>
      <c r="C1932" s="187">
        <v>9</v>
      </c>
      <c r="D1932">
        <v>0</v>
      </c>
      <c r="E1932" s="184"/>
      <c r="F1932" s="184"/>
      <c r="G1932" s="185"/>
      <c r="H1932" s="184"/>
      <c r="I1932" s="185"/>
      <c r="J1932" s="184"/>
      <c r="K1932" s="184"/>
    </row>
    <row r="1933" spans="1:11" ht="12.75">
      <c r="A1933">
        <v>351</v>
      </c>
      <c r="B1933">
        <v>341</v>
      </c>
      <c r="C1933" s="187">
        <v>20.399999618530273</v>
      </c>
      <c r="D1933">
        <v>0</v>
      </c>
      <c r="E1933" s="184"/>
      <c r="F1933" s="184"/>
      <c r="G1933" s="185"/>
      <c r="H1933" s="184"/>
      <c r="I1933" s="185"/>
      <c r="J1933" s="184"/>
      <c r="K1933" s="184"/>
    </row>
    <row r="1934" spans="1:11" ht="12.75">
      <c r="A1934">
        <v>351</v>
      </c>
      <c r="B1934">
        <v>344</v>
      </c>
      <c r="C1934" s="187">
        <v>12.100000381469727</v>
      </c>
      <c r="D1934">
        <v>0</v>
      </c>
      <c r="E1934" s="184"/>
      <c r="F1934" s="184"/>
      <c r="G1934" s="185"/>
      <c r="H1934" s="184"/>
      <c r="I1934" s="185"/>
      <c r="J1934" s="184"/>
      <c r="K1934" s="184"/>
    </row>
    <row r="1935" spans="1:11" ht="12.75">
      <c r="A1935">
        <v>351</v>
      </c>
      <c r="B1935">
        <v>345</v>
      </c>
      <c r="C1935" s="187">
        <v>11.199999809265137</v>
      </c>
      <c r="D1935">
        <v>0</v>
      </c>
      <c r="E1935" s="184"/>
      <c r="F1935" s="184"/>
      <c r="G1935" s="185"/>
      <c r="H1935" s="184"/>
      <c r="I1935" s="185"/>
      <c r="J1935" s="184"/>
      <c r="K1935" s="184"/>
    </row>
    <row r="1936" spans="1:11" ht="12.75">
      <c r="A1936">
        <v>351</v>
      </c>
      <c r="B1936">
        <v>348</v>
      </c>
      <c r="C1936" s="187">
        <v>8</v>
      </c>
      <c r="D1936">
        <v>0</v>
      </c>
      <c r="E1936" s="184"/>
      <c r="F1936" s="184"/>
      <c r="G1936" s="185"/>
      <c r="H1936" s="184"/>
      <c r="I1936" s="185"/>
      <c r="J1936" s="184"/>
      <c r="K1936" s="184"/>
    </row>
    <row r="1937" spans="1:11" ht="12.75">
      <c r="A1937">
        <v>351</v>
      </c>
      <c r="B1937">
        <v>350</v>
      </c>
      <c r="C1937" s="187">
        <v>4.900000095367432</v>
      </c>
      <c r="D1937">
        <v>0</v>
      </c>
      <c r="E1937" s="184"/>
      <c r="F1937" s="184"/>
      <c r="G1937" s="185"/>
      <c r="H1937" s="184"/>
      <c r="I1937" s="185"/>
      <c r="J1937" s="184"/>
      <c r="K1937" s="184"/>
    </row>
    <row r="1938" spans="1:11" ht="12.75">
      <c r="A1938">
        <v>351</v>
      </c>
      <c r="B1938">
        <v>354</v>
      </c>
      <c r="C1938" s="187">
        <v>4.199999809265137</v>
      </c>
      <c r="D1938">
        <v>0</v>
      </c>
      <c r="E1938" s="184"/>
      <c r="F1938" s="184"/>
      <c r="G1938" s="185"/>
      <c r="H1938" s="184"/>
      <c r="I1938" s="185"/>
      <c r="J1938" s="184"/>
      <c r="K1938" s="184"/>
    </row>
    <row r="1939" spans="1:11" ht="12.75">
      <c r="A1939">
        <v>351</v>
      </c>
      <c r="B1939">
        <v>357</v>
      </c>
      <c r="C1939" s="187">
        <v>4.699999809265137</v>
      </c>
      <c r="D1939">
        <v>0</v>
      </c>
      <c r="E1939" s="184"/>
      <c r="F1939" s="184"/>
      <c r="G1939" s="185"/>
      <c r="H1939" s="184"/>
      <c r="I1939" s="185"/>
      <c r="J1939" s="184"/>
      <c r="K1939" s="184"/>
    </row>
    <row r="1940" spans="1:11" ht="12.75">
      <c r="A1940">
        <v>351</v>
      </c>
      <c r="B1940">
        <v>359</v>
      </c>
      <c r="C1940" s="187">
        <v>8.5</v>
      </c>
      <c r="D1940">
        <v>0</v>
      </c>
      <c r="E1940" s="184"/>
      <c r="F1940" s="184"/>
      <c r="G1940" s="185"/>
      <c r="H1940" s="184"/>
      <c r="I1940" s="185"/>
      <c r="J1940" s="184"/>
      <c r="K1940" s="184"/>
    </row>
    <row r="1941" spans="1:11" ht="12.75">
      <c r="A1941">
        <v>351</v>
      </c>
      <c r="B1941">
        <v>363</v>
      </c>
      <c r="C1941" s="187">
        <v>12.899999618530273</v>
      </c>
      <c r="D1941">
        <v>0</v>
      </c>
      <c r="E1941" s="184"/>
      <c r="F1941" s="184"/>
      <c r="G1941" s="185"/>
      <c r="H1941" s="184"/>
      <c r="I1941" s="185"/>
      <c r="J1941" s="184"/>
      <c r="K1941" s="184"/>
    </row>
    <row r="1942" spans="1:11" ht="12.75">
      <c r="A1942">
        <v>351</v>
      </c>
      <c r="B1942">
        <v>366</v>
      </c>
      <c r="C1942" s="187">
        <v>13.399999618530273</v>
      </c>
      <c r="D1942">
        <v>0</v>
      </c>
      <c r="E1942" s="184"/>
      <c r="F1942" s="184"/>
      <c r="G1942" s="185"/>
      <c r="H1942" s="184"/>
      <c r="I1942" s="185"/>
      <c r="J1942" s="184"/>
      <c r="K1942" s="184"/>
    </row>
    <row r="1943" spans="1:11" ht="12.75">
      <c r="A1943">
        <v>351</v>
      </c>
      <c r="B1943">
        <v>367</v>
      </c>
      <c r="C1943" s="187">
        <v>18.299999237060547</v>
      </c>
      <c r="D1943">
        <v>0</v>
      </c>
      <c r="E1943" s="184"/>
      <c r="F1943" s="184"/>
      <c r="G1943" s="185"/>
      <c r="H1943" s="184"/>
      <c r="I1943" s="185"/>
      <c r="J1943" s="184"/>
      <c r="K1943" s="184"/>
    </row>
    <row r="1944" spans="1:11" ht="12.75">
      <c r="A1944">
        <v>351</v>
      </c>
      <c r="B1944">
        <v>384</v>
      </c>
      <c r="C1944" s="187">
        <v>26.299999237060547</v>
      </c>
      <c r="D1944">
        <v>0</v>
      </c>
      <c r="E1944" s="184"/>
      <c r="F1944" s="184"/>
      <c r="G1944" s="185"/>
      <c r="H1944" s="184"/>
      <c r="I1944" s="185"/>
      <c r="J1944" s="184"/>
      <c r="K1944" s="184"/>
    </row>
    <row r="1945" spans="1:11" ht="12.75">
      <c r="A1945">
        <v>353</v>
      </c>
      <c r="B1945">
        <v>347</v>
      </c>
      <c r="C1945" s="187">
        <v>9.600000381469727</v>
      </c>
      <c r="D1945">
        <v>0</v>
      </c>
      <c r="E1945" s="184"/>
      <c r="F1945" s="184"/>
      <c r="G1945" s="185"/>
      <c r="H1945" s="184"/>
      <c r="I1945" s="185"/>
      <c r="J1945" s="184"/>
      <c r="K1945" s="184"/>
    </row>
    <row r="1946" spans="1:11" ht="12.75">
      <c r="A1946">
        <v>353</v>
      </c>
      <c r="B1946">
        <v>348</v>
      </c>
      <c r="C1946" s="187">
        <v>8.600000381469727</v>
      </c>
      <c r="D1946">
        <v>0</v>
      </c>
      <c r="E1946" s="184"/>
      <c r="F1946" s="184"/>
      <c r="G1946" s="185"/>
      <c r="H1946" s="184"/>
      <c r="I1946" s="185"/>
      <c r="J1946" s="184"/>
      <c r="K1946" s="184"/>
    </row>
    <row r="1947" spans="1:11" ht="12.75">
      <c r="A1947">
        <v>353</v>
      </c>
      <c r="B1947">
        <v>354</v>
      </c>
      <c r="C1947" s="187">
        <v>5.5</v>
      </c>
      <c r="D1947">
        <v>0</v>
      </c>
      <c r="E1947" s="184"/>
      <c r="F1947" s="184"/>
      <c r="G1947" s="185"/>
      <c r="H1947" s="184"/>
      <c r="I1947" s="185"/>
      <c r="J1947" s="184"/>
      <c r="K1947" s="184"/>
    </row>
    <row r="1948" spans="1:11" ht="12.75">
      <c r="A1948">
        <v>353</v>
      </c>
      <c r="B1948">
        <v>360</v>
      </c>
      <c r="C1948" s="187">
        <v>6.900000095367432</v>
      </c>
      <c r="D1948">
        <v>0</v>
      </c>
      <c r="E1948" s="184"/>
      <c r="F1948" s="184"/>
      <c r="G1948" s="185"/>
      <c r="H1948" s="184"/>
      <c r="I1948" s="185"/>
      <c r="J1948" s="184"/>
      <c r="K1948" s="184"/>
    </row>
    <row r="1949" spans="1:11" ht="12.75">
      <c r="A1949">
        <v>354</v>
      </c>
      <c r="B1949">
        <v>345</v>
      </c>
      <c r="C1949" s="187">
        <v>13.699999809265137</v>
      </c>
      <c r="D1949">
        <v>0</v>
      </c>
      <c r="E1949" s="184"/>
      <c r="F1949" s="184"/>
      <c r="G1949" s="185"/>
      <c r="H1949" s="184"/>
      <c r="I1949" s="185"/>
      <c r="J1949" s="184"/>
      <c r="K1949" s="184"/>
    </row>
    <row r="1950" spans="1:11" ht="12.75">
      <c r="A1950">
        <v>354</v>
      </c>
      <c r="B1950">
        <v>348</v>
      </c>
      <c r="C1950" s="187">
        <v>7.5</v>
      </c>
      <c r="D1950">
        <v>0</v>
      </c>
      <c r="E1950" s="184"/>
      <c r="F1950" s="184"/>
      <c r="G1950" s="185"/>
      <c r="H1950" s="184"/>
      <c r="I1950" s="185"/>
      <c r="J1950" s="184"/>
      <c r="K1950" s="184"/>
    </row>
    <row r="1951" spans="1:11" ht="12.75">
      <c r="A1951">
        <v>354</v>
      </c>
      <c r="B1951">
        <v>350</v>
      </c>
      <c r="C1951" s="187">
        <v>9</v>
      </c>
      <c r="D1951">
        <v>0</v>
      </c>
      <c r="E1951" s="184"/>
      <c r="F1951" s="184"/>
      <c r="G1951" s="185"/>
      <c r="H1951" s="184"/>
      <c r="I1951" s="185"/>
      <c r="J1951" s="184"/>
      <c r="K1951" s="184"/>
    </row>
    <row r="1952" spans="1:11" ht="12.75">
      <c r="A1952">
        <v>354</v>
      </c>
      <c r="B1952">
        <v>351</v>
      </c>
      <c r="C1952" s="187">
        <v>4.199999809265137</v>
      </c>
      <c r="D1952">
        <v>0</v>
      </c>
      <c r="E1952" s="184"/>
      <c r="F1952" s="184"/>
      <c r="G1952" s="185"/>
      <c r="H1952" s="184"/>
      <c r="I1952" s="185"/>
      <c r="J1952" s="184"/>
      <c r="K1952" s="184"/>
    </row>
    <row r="1953" spans="1:11" ht="12.75">
      <c r="A1953">
        <v>354</v>
      </c>
      <c r="B1953">
        <v>353</v>
      </c>
      <c r="C1953" s="187">
        <v>5.5</v>
      </c>
      <c r="D1953">
        <v>0</v>
      </c>
      <c r="E1953" s="184"/>
      <c r="F1953" s="184"/>
      <c r="G1953" s="185"/>
      <c r="H1953" s="184"/>
      <c r="I1953" s="185"/>
      <c r="J1953" s="184"/>
      <c r="K1953" s="184"/>
    </row>
    <row r="1954" spans="1:11" ht="12.75">
      <c r="A1954">
        <v>354</v>
      </c>
      <c r="B1954">
        <v>357</v>
      </c>
      <c r="C1954" s="187">
        <v>4.5</v>
      </c>
      <c r="D1954">
        <v>0</v>
      </c>
      <c r="E1954" s="184"/>
      <c r="F1954" s="184"/>
      <c r="G1954" s="185"/>
      <c r="H1954" s="184"/>
      <c r="I1954" s="185"/>
      <c r="J1954" s="184"/>
      <c r="K1954" s="184"/>
    </row>
    <row r="1955" spans="1:11" ht="12.75">
      <c r="A1955">
        <v>354</v>
      </c>
      <c r="B1955">
        <v>360</v>
      </c>
      <c r="C1955" s="187">
        <v>4.400000095367432</v>
      </c>
      <c r="D1955">
        <v>0</v>
      </c>
      <c r="E1955" s="184"/>
      <c r="F1955" s="184"/>
      <c r="G1955" s="185"/>
      <c r="H1955" s="184"/>
      <c r="I1955" s="185"/>
      <c r="J1955" s="184"/>
      <c r="K1955" s="184"/>
    </row>
    <row r="1956" spans="1:11" ht="12.75">
      <c r="A1956">
        <v>356</v>
      </c>
      <c r="B1956">
        <v>338</v>
      </c>
      <c r="C1956" s="187">
        <v>30.299999237060547</v>
      </c>
      <c r="D1956">
        <v>0</v>
      </c>
      <c r="E1956" s="184"/>
      <c r="F1956" s="184"/>
      <c r="G1956" s="185"/>
      <c r="H1956" s="184"/>
      <c r="I1956" s="185"/>
      <c r="J1956" s="184"/>
      <c r="K1956" s="184"/>
    </row>
    <row r="1957" spans="1:11" ht="12.75">
      <c r="A1957">
        <v>356</v>
      </c>
      <c r="B1957">
        <v>363</v>
      </c>
      <c r="C1957" s="187">
        <v>6</v>
      </c>
      <c r="D1957">
        <v>0</v>
      </c>
      <c r="E1957" s="184"/>
      <c r="F1957" s="184"/>
      <c r="G1957" s="185"/>
      <c r="H1957" s="184"/>
      <c r="I1957" s="185"/>
      <c r="J1957" s="184"/>
      <c r="K1957" s="184"/>
    </row>
    <row r="1958" spans="1:11" ht="12.75">
      <c r="A1958">
        <v>356</v>
      </c>
      <c r="B1958">
        <v>367</v>
      </c>
      <c r="C1958" s="187">
        <v>11.199999809265137</v>
      </c>
      <c r="D1958">
        <v>0</v>
      </c>
      <c r="E1958" s="184"/>
      <c r="F1958" s="184"/>
      <c r="G1958" s="185"/>
      <c r="H1958" s="184"/>
      <c r="I1958" s="185"/>
      <c r="J1958" s="184"/>
      <c r="K1958" s="184"/>
    </row>
    <row r="1959" spans="1:11" ht="12.75">
      <c r="A1959">
        <v>356</v>
      </c>
      <c r="B1959">
        <v>372</v>
      </c>
      <c r="C1959" s="187">
        <v>17.600000381469727</v>
      </c>
      <c r="D1959">
        <v>0</v>
      </c>
      <c r="E1959" s="184"/>
      <c r="F1959" s="184"/>
      <c r="G1959" s="185"/>
      <c r="H1959" s="184"/>
      <c r="I1959" s="185"/>
      <c r="J1959" s="184"/>
      <c r="K1959" s="184"/>
    </row>
    <row r="1960" spans="1:11" ht="12.75">
      <c r="A1960">
        <v>356</v>
      </c>
      <c r="B1960">
        <v>500</v>
      </c>
      <c r="C1960" s="187">
        <v>38.900001525878906</v>
      </c>
      <c r="D1960">
        <v>0</v>
      </c>
      <c r="E1960" s="184"/>
      <c r="F1960" s="184"/>
      <c r="G1960" s="185"/>
      <c r="H1960" s="184"/>
      <c r="I1960" s="185"/>
      <c r="J1960" s="184"/>
      <c r="K1960" s="184"/>
    </row>
    <row r="1961" spans="1:11" ht="12.75">
      <c r="A1961">
        <v>356</v>
      </c>
      <c r="B1961">
        <v>501</v>
      </c>
      <c r="C1961" s="187">
        <v>31.600000381469727</v>
      </c>
      <c r="D1961">
        <v>0</v>
      </c>
      <c r="E1961" s="184"/>
      <c r="F1961" s="184"/>
      <c r="G1961" s="185"/>
      <c r="H1961" s="184"/>
      <c r="I1961" s="185"/>
      <c r="J1961" s="184"/>
      <c r="K1961" s="184"/>
    </row>
    <row r="1962" spans="1:11" ht="12.75">
      <c r="A1962">
        <v>356</v>
      </c>
      <c r="B1962">
        <v>502</v>
      </c>
      <c r="C1962" s="187">
        <v>24.299999237060547</v>
      </c>
      <c r="D1962">
        <v>0</v>
      </c>
      <c r="E1962" s="184"/>
      <c r="F1962" s="184"/>
      <c r="G1962" s="185"/>
      <c r="H1962" s="184"/>
      <c r="I1962" s="185"/>
      <c r="J1962" s="184"/>
      <c r="K1962" s="184"/>
    </row>
    <row r="1963" spans="1:11" ht="12.75">
      <c r="A1963">
        <v>356</v>
      </c>
      <c r="B1963">
        <v>504</v>
      </c>
      <c r="C1963" s="187">
        <v>31.5</v>
      </c>
      <c r="D1963">
        <v>0</v>
      </c>
      <c r="E1963" s="184"/>
      <c r="F1963" s="184"/>
      <c r="G1963" s="185"/>
      <c r="H1963" s="184"/>
      <c r="I1963" s="185"/>
      <c r="J1963" s="184"/>
      <c r="K1963" s="184"/>
    </row>
    <row r="1964" spans="1:11" ht="12.75">
      <c r="A1964">
        <v>357</v>
      </c>
      <c r="B1964">
        <v>351</v>
      </c>
      <c r="C1964" s="187">
        <v>4.699999809265137</v>
      </c>
      <c r="D1964">
        <v>0</v>
      </c>
      <c r="E1964" s="184"/>
      <c r="F1964" s="184"/>
      <c r="G1964" s="185"/>
      <c r="H1964" s="184"/>
      <c r="I1964" s="185"/>
      <c r="J1964" s="184"/>
      <c r="K1964" s="184"/>
    </row>
    <row r="1965" spans="1:11" ht="12.75">
      <c r="A1965">
        <v>357</v>
      </c>
      <c r="B1965">
        <v>354</v>
      </c>
      <c r="C1965" s="187">
        <v>4.5</v>
      </c>
      <c r="D1965">
        <v>0</v>
      </c>
      <c r="E1965" s="184"/>
      <c r="F1965" s="184"/>
      <c r="G1965" s="185"/>
      <c r="H1965" s="184"/>
      <c r="I1965" s="185"/>
      <c r="J1965" s="184"/>
      <c r="K1965" s="184"/>
    </row>
    <row r="1966" spans="1:11" ht="12.75">
      <c r="A1966">
        <v>357</v>
      </c>
      <c r="B1966">
        <v>359</v>
      </c>
      <c r="C1966" s="187">
        <v>8.300000190734863</v>
      </c>
      <c r="D1966">
        <v>0</v>
      </c>
      <c r="E1966" s="184"/>
      <c r="F1966" s="184"/>
      <c r="G1966" s="185"/>
      <c r="H1966" s="184"/>
      <c r="I1966" s="185"/>
      <c r="J1966" s="184"/>
      <c r="K1966" s="184"/>
    </row>
    <row r="1967" spans="1:11" ht="12.75">
      <c r="A1967">
        <v>357</v>
      </c>
      <c r="B1967">
        <v>360</v>
      </c>
      <c r="C1967" s="187">
        <v>4.800000190734863</v>
      </c>
      <c r="D1967">
        <v>0</v>
      </c>
      <c r="E1967" s="184"/>
      <c r="F1967" s="184"/>
      <c r="G1967" s="185"/>
      <c r="H1967" s="184"/>
      <c r="I1967" s="185"/>
      <c r="J1967" s="184"/>
      <c r="K1967" s="184"/>
    </row>
    <row r="1968" spans="1:11" ht="12.75">
      <c r="A1968">
        <v>357</v>
      </c>
      <c r="B1968">
        <v>363</v>
      </c>
      <c r="C1968" s="187">
        <v>11.899999618530273</v>
      </c>
      <c r="D1968">
        <v>0</v>
      </c>
      <c r="E1968" s="184"/>
      <c r="F1968" s="184"/>
      <c r="G1968" s="185"/>
      <c r="H1968" s="184"/>
      <c r="I1968" s="185"/>
      <c r="J1968" s="184"/>
      <c r="K1968" s="184"/>
    </row>
    <row r="1969" spans="1:11" ht="12.75">
      <c r="A1969">
        <v>357</v>
      </c>
      <c r="B1969">
        <v>364</v>
      </c>
      <c r="C1969" s="187">
        <v>5.300000190734863</v>
      </c>
      <c r="D1969">
        <v>0</v>
      </c>
      <c r="E1969" s="184"/>
      <c r="F1969" s="184"/>
      <c r="G1969" s="185"/>
      <c r="H1969" s="184"/>
      <c r="I1969" s="185"/>
      <c r="J1969" s="184"/>
      <c r="K1969" s="184"/>
    </row>
    <row r="1970" spans="1:11" ht="12.75">
      <c r="A1970">
        <v>357</v>
      </c>
      <c r="B1970">
        <v>367</v>
      </c>
      <c r="C1970" s="187">
        <v>16</v>
      </c>
      <c r="D1970">
        <v>0</v>
      </c>
      <c r="E1970" s="184"/>
      <c r="F1970" s="184"/>
      <c r="G1970" s="185"/>
      <c r="H1970" s="184"/>
      <c r="I1970" s="185"/>
      <c r="J1970" s="184"/>
      <c r="K1970" s="184"/>
    </row>
    <row r="1971" spans="1:11" ht="12.75">
      <c r="A1971">
        <v>359</v>
      </c>
      <c r="B1971">
        <v>341</v>
      </c>
      <c r="C1971" s="187">
        <v>27.399999618530273</v>
      </c>
      <c r="D1971">
        <v>0</v>
      </c>
      <c r="E1971" s="184"/>
      <c r="F1971" s="184"/>
      <c r="G1971" s="185"/>
      <c r="H1971" s="184"/>
      <c r="I1971" s="185"/>
      <c r="J1971" s="184"/>
      <c r="K1971" s="184"/>
    </row>
    <row r="1972" spans="1:11" ht="12.75">
      <c r="A1972">
        <v>359</v>
      </c>
      <c r="B1972">
        <v>344</v>
      </c>
      <c r="C1972" s="187">
        <v>19.299999237060547</v>
      </c>
      <c r="D1972">
        <v>0</v>
      </c>
      <c r="E1972" s="184"/>
      <c r="F1972" s="184"/>
      <c r="G1972" s="185"/>
      <c r="H1972" s="184"/>
      <c r="I1972" s="185"/>
      <c r="J1972" s="184"/>
      <c r="K1972" s="184"/>
    </row>
    <row r="1973" spans="1:11" ht="12.75">
      <c r="A1973">
        <v>359</v>
      </c>
      <c r="B1973">
        <v>350</v>
      </c>
      <c r="C1973" s="187">
        <v>9</v>
      </c>
      <c r="D1973">
        <v>0</v>
      </c>
      <c r="E1973" s="184"/>
      <c r="F1973" s="184"/>
      <c r="G1973" s="185"/>
      <c r="H1973" s="184"/>
      <c r="I1973" s="185"/>
      <c r="J1973" s="184"/>
      <c r="K1973" s="184"/>
    </row>
    <row r="1974" spans="1:11" ht="12.75">
      <c r="A1974">
        <v>359</v>
      </c>
      <c r="B1974">
        <v>351</v>
      </c>
      <c r="C1974" s="187">
        <v>8.5</v>
      </c>
      <c r="D1974">
        <v>0</v>
      </c>
      <c r="E1974" s="184"/>
      <c r="F1974" s="184"/>
      <c r="G1974" s="185"/>
      <c r="H1974" s="184"/>
      <c r="I1974" s="185"/>
      <c r="J1974" s="184"/>
      <c r="K1974" s="184"/>
    </row>
    <row r="1975" spans="1:11" ht="12.75">
      <c r="A1975">
        <v>359</v>
      </c>
      <c r="B1975">
        <v>357</v>
      </c>
      <c r="C1975" s="187">
        <v>8.300000190734863</v>
      </c>
      <c r="D1975">
        <v>0</v>
      </c>
      <c r="E1975" s="184"/>
      <c r="F1975" s="184"/>
      <c r="G1975" s="185"/>
      <c r="H1975" s="184"/>
      <c r="I1975" s="185"/>
      <c r="J1975" s="184"/>
      <c r="K1975" s="184"/>
    </row>
    <row r="1976" spans="1:11" ht="12.75">
      <c r="A1976">
        <v>359</v>
      </c>
      <c r="B1976">
        <v>363</v>
      </c>
      <c r="C1976" s="187">
        <v>4.400000095367432</v>
      </c>
      <c r="D1976">
        <v>0</v>
      </c>
      <c r="E1976" s="184"/>
      <c r="F1976" s="184"/>
      <c r="G1976" s="185"/>
      <c r="H1976" s="184"/>
      <c r="I1976" s="185"/>
      <c r="J1976" s="184"/>
      <c r="K1976" s="184"/>
    </row>
    <row r="1977" spans="1:11" ht="12.75">
      <c r="A1977">
        <v>359</v>
      </c>
      <c r="B1977">
        <v>364</v>
      </c>
      <c r="C1977" s="187">
        <v>9.399999618530273</v>
      </c>
      <c r="D1977">
        <v>0</v>
      </c>
      <c r="E1977" s="184"/>
      <c r="F1977" s="184"/>
      <c r="G1977" s="185"/>
      <c r="H1977" s="184"/>
      <c r="I1977" s="185"/>
      <c r="J1977" s="184"/>
      <c r="K1977" s="184"/>
    </row>
    <row r="1978" spans="1:11" ht="12.75">
      <c r="A1978">
        <v>359</v>
      </c>
      <c r="B1978">
        <v>366</v>
      </c>
      <c r="C1978" s="187">
        <v>10</v>
      </c>
      <c r="D1978">
        <v>0</v>
      </c>
      <c r="E1978" s="184"/>
      <c r="F1978" s="184"/>
      <c r="G1978" s="185"/>
      <c r="H1978" s="184"/>
      <c r="I1978" s="185"/>
      <c r="J1978" s="184"/>
      <c r="K1978" s="184"/>
    </row>
    <row r="1979" spans="1:11" ht="12.75">
      <c r="A1979">
        <v>359</v>
      </c>
      <c r="B1979">
        <v>367</v>
      </c>
      <c r="C1979" s="187">
        <v>10.300000190734863</v>
      </c>
      <c r="D1979">
        <v>0</v>
      </c>
      <c r="E1979" s="184"/>
      <c r="F1979" s="184"/>
      <c r="G1979" s="185"/>
      <c r="H1979" s="184"/>
      <c r="I1979" s="185"/>
      <c r="J1979" s="184"/>
      <c r="K1979" s="184"/>
    </row>
    <row r="1980" spans="1:11" ht="12.75">
      <c r="A1980">
        <v>359</v>
      </c>
      <c r="B1980">
        <v>372</v>
      </c>
      <c r="C1980" s="187">
        <v>20</v>
      </c>
      <c r="D1980">
        <v>0</v>
      </c>
      <c r="E1980" s="184"/>
      <c r="F1980" s="184"/>
      <c r="G1980" s="185"/>
      <c r="H1980" s="184"/>
      <c r="I1980" s="185"/>
      <c r="J1980" s="184"/>
      <c r="K1980" s="184"/>
    </row>
    <row r="1981" spans="1:11" ht="12.75">
      <c r="A1981">
        <v>359</v>
      </c>
      <c r="B1981">
        <v>379</v>
      </c>
      <c r="C1981" s="187">
        <v>20</v>
      </c>
      <c r="D1981">
        <v>0</v>
      </c>
      <c r="E1981" s="184"/>
      <c r="F1981" s="184"/>
      <c r="G1981" s="185"/>
      <c r="H1981" s="184"/>
      <c r="I1981" s="185"/>
      <c r="J1981" s="184"/>
      <c r="K1981" s="184"/>
    </row>
    <row r="1982" spans="1:11" ht="12.75">
      <c r="A1982">
        <v>359</v>
      </c>
      <c r="B1982">
        <v>384</v>
      </c>
      <c r="C1982" s="187">
        <v>21.600000381469727</v>
      </c>
      <c r="D1982">
        <v>0</v>
      </c>
      <c r="E1982" s="184"/>
      <c r="F1982" s="184"/>
      <c r="G1982" s="185"/>
      <c r="H1982" s="184"/>
      <c r="I1982" s="185"/>
      <c r="J1982" s="184"/>
      <c r="K1982" s="184"/>
    </row>
    <row r="1983" spans="1:11" ht="12.75">
      <c r="A1983">
        <v>360</v>
      </c>
      <c r="B1983">
        <v>353</v>
      </c>
      <c r="C1983" s="187">
        <v>6.900000095367432</v>
      </c>
      <c r="D1983">
        <v>0</v>
      </c>
      <c r="E1983" s="184"/>
      <c r="F1983" s="184"/>
      <c r="G1983" s="185"/>
      <c r="H1983" s="184"/>
      <c r="I1983" s="185"/>
      <c r="J1983" s="184"/>
      <c r="K1983" s="184"/>
    </row>
    <row r="1984" spans="1:11" ht="12.75">
      <c r="A1984">
        <v>360</v>
      </c>
      <c r="B1984">
        <v>354</v>
      </c>
      <c r="C1984" s="187">
        <v>4.400000095367432</v>
      </c>
      <c r="D1984">
        <v>0</v>
      </c>
      <c r="E1984" s="184"/>
      <c r="F1984" s="184"/>
      <c r="G1984" s="185"/>
      <c r="H1984" s="184"/>
      <c r="I1984" s="185"/>
      <c r="J1984" s="184"/>
      <c r="K1984" s="184"/>
    </row>
    <row r="1985" spans="1:11" ht="12.75">
      <c r="A1985">
        <v>360</v>
      </c>
      <c r="B1985">
        <v>357</v>
      </c>
      <c r="C1985" s="187">
        <v>4.800000190734863</v>
      </c>
      <c r="D1985">
        <v>0</v>
      </c>
      <c r="E1985" s="184"/>
      <c r="F1985" s="184"/>
      <c r="G1985" s="185"/>
      <c r="H1985" s="184"/>
      <c r="I1985" s="185"/>
      <c r="J1985" s="184"/>
      <c r="K1985" s="184"/>
    </row>
    <row r="1986" spans="1:11" ht="12.75">
      <c r="A1986">
        <v>360</v>
      </c>
      <c r="B1986">
        <v>364</v>
      </c>
      <c r="C1986" s="187">
        <v>7.199999809265137</v>
      </c>
      <c r="D1986">
        <v>0</v>
      </c>
      <c r="E1986" s="184"/>
      <c r="F1986" s="184"/>
      <c r="G1986" s="185"/>
      <c r="H1986" s="184"/>
      <c r="I1986" s="185"/>
      <c r="J1986" s="184"/>
      <c r="K1986" s="184"/>
    </row>
    <row r="1987" spans="1:11" ht="12.75">
      <c r="A1987">
        <v>363</v>
      </c>
      <c r="B1987">
        <v>341</v>
      </c>
      <c r="C1987" s="187">
        <v>32</v>
      </c>
      <c r="D1987">
        <v>0</v>
      </c>
      <c r="E1987" s="184"/>
      <c r="F1987" s="184"/>
      <c r="G1987" s="185"/>
      <c r="H1987" s="184"/>
      <c r="I1987" s="185"/>
      <c r="J1987" s="184"/>
      <c r="K1987" s="184"/>
    </row>
    <row r="1988" spans="1:11" ht="12.75">
      <c r="A1988">
        <v>363</v>
      </c>
      <c r="B1988">
        <v>351</v>
      </c>
      <c r="C1988" s="187">
        <v>12.899999618530273</v>
      </c>
      <c r="D1988">
        <v>0</v>
      </c>
      <c r="E1988" s="184"/>
      <c r="F1988" s="184"/>
      <c r="G1988" s="185"/>
      <c r="H1988" s="184"/>
      <c r="I1988" s="185"/>
      <c r="J1988" s="184"/>
      <c r="K1988" s="184"/>
    </row>
    <row r="1989" spans="1:11" ht="12.75">
      <c r="A1989">
        <v>363</v>
      </c>
      <c r="B1989">
        <v>356</v>
      </c>
      <c r="C1989" s="187">
        <v>6</v>
      </c>
      <c r="D1989">
        <v>0</v>
      </c>
      <c r="E1989" s="184"/>
      <c r="F1989" s="184"/>
      <c r="G1989" s="185"/>
      <c r="H1989" s="184"/>
      <c r="I1989" s="185"/>
      <c r="J1989" s="184"/>
      <c r="K1989" s="184"/>
    </row>
    <row r="1990" spans="1:11" ht="12.75">
      <c r="A1990">
        <v>363</v>
      </c>
      <c r="B1990">
        <v>357</v>
      </c>
      <c r="C1990" s="187">
        <v>11.899999618530273</v>
      </c>
      <c r="D1990">
        <v>0</v>
      </c>
      <c r="E1990" s="184"/>
      <c r="F1990" s="184"/>
      <c r="G1990" s="185"/>
      <c r="H1990" s="184"/>
      <c r="I1990" s="185"/>
      <c r="J1990" s="184"/>
      <c r="K1990" s="184"/>
    </row>
    <row r="1991" spans="1:11" ht="12.75">
      <c r="A1991">
        <v>363</v>
      </c>
      <c r="B1991">
        <v>359</v>
      </c>
      <c r="C1991" s="187">
        <v>4.400000095367432</v>
      </c>
      <c r="D1991">
        <v>0</v>
      </c>
      <c r="E1991" s="184"/>
      <c r="F1991" s="184"/>
      <c r="G1991" s="185"/>
      <c r="H1991" s="184"/>
      <c r="I1991" s="185"/>
      <c r="J1991" s="184"/>
      <c r="K1991" s="184"/>
    </row>
    <row r="1992" spans="1:11" ht="12.75">
      <c r="A1992">
        <v>363</v>
      </c>
      <c r="B1992">
        <v>364</v>
      </c>
      <c r="C1992" s="187">
        <v>11.300000190734863</v>
      </c>
      <c r="D1992">
        <v>0</v>
      </c>
      <c r="E1992" s="184"/>
      <c r="F1992" s="184"/>
      <c r="G1992" s="185"/>
      <c r="H1992" s="184"/>
      <c r="I1992" s="185"/>
      <c r="J1992" s="184"/>
      <c r="K1992" s="184"/>
    </row>
    <row r="1993" spans="1:11" ht="12.75">
      <c r="A1993">
        <v>363</v>
      </c>
      <c r="B1993">
        <v>366</v>
      </c>
      <c r="C1993" s="187">
        <v>10.100000381469727</v>
      </c>
      <c r="D1993">
        <v>0</v>
      </c>
      <c r="E1993" s="184"/>
      <c r="F1993" s="184"/>
      <c r="G1993" s="185"/>
      <c r="H1993" s="184"/>
      <c r="I1993" s="185"/>
      <c r="J1993" s="184"/>
      <c r="K1993" s="184"/>
    </row>
    <row r="1994" spans="1:11" ht="12.75">
      <c r="A1994">
        <v>363</v>
      </c>
      <c r="B1994">
        <v>367</v>
      </c>
      <c r="C1994" s="187">
        <v>6.400000095367432</v>
      </c>
      <c r="D1994">
        <v>0</v>
      </c>
      <c r="E1994" s="184"/>
      <c r="F1994" s="184"/>
      <c r="G1994" s="185"/>
      <c r="H1994" s="184"/>
      <c r="I1994" s="185"/>
      <c r="J1994" s="184"/>
      <c r="K1994" s="184"/>
    </row>
    <row r="1995" spans="1:11" ht="12.75">
      <c r="A1995">
        <v>363</v>
      </c>
      <c r="B1995">
        <v>372</v>
      </c>
      <c r="C1995" s="187">
        <v>15.699999809265137</v>
      </c>
      <c r="D1995">
        <v>0</v>
      </c>
      <c r="E1995" s="184"/>
      <c r="F1995" s="184"/>
      <c r="G1995" s="185"/>
      <c r="H1995" s="184"/>
      <c r="I1995" s="185"/>
      <c r="J1995" s="184"/>
      <c r="K1995" s="184"/>
    </row>
    <row r="1996" spans="1:11" ht="12.75">
      <c r="A1996">
        <v>363</v>
      </c>
      <c r="B1996">
        <v>375</v>
      </c>
      <c r="C1996" s="187">
        <v>15.399999618530273</v>
      </c>
      <c r="D1996">
        <v>0</v>
      </c>
      <c r="E1996" s="184"/>
      <c r="F1996" s="184"/>
      <c r="G1996" s="185"/>
      <c r="H1996" s="184"/>
      <c r="I1996" s="185"/>
      <c r="J1996" s="184"/>
      <c r="K1996" s="184"/>
    </row>
    <row r="1997" spans="1:11" ht="12.75">
      <c r="A1997">
        <v>363</v>
      </c>
      <c r="B1997">
        <v>384</v>
      </c>
      <c r="C1997" s="187">
        <v>19.600000381469727</v>
      </c>
      <c r="D1997">
        <v>0</v>
      </c>
      <c r="E1997" s="184"/>
      <c r="F1997" s="184"/>
      <c r="G1997" s="185"/>
      <c r="H1997" s="184"/>
      <c r="I1997" s="185"/>
      <c r="J1997" s="184"/>
      <c r="K1997" s="184"/>
    </row>
    <row r="1998" spans="1:11" ht="12.75">
      <c r="A1998">
        <v>363</v>
      </c>
      <c r="B1998">
        <v>501</v>
      </c>
      <c r="C1998" s="187">
        <v>36.20000076293945</v>
      </c>
      <c r="D1998">
        <v>0</v>
      </c>
      <c r="E1998" s="184"/>
      <c r="F1998" s="184"/>
      <c r="G1998" s="185"/>
      <c r="H1998" s="184"/>
      <c r="I1998" s="185"/>
      <c r="J1998" s="184"/>
      <c r="K1998" s="184"/>
    </row>
    <row r="1999" spans="1:11" ht="12.75">
      <c r="A1999">
        <v>363</v>
      </c>
      <c r="B1999">
        <v>502</v>
      </c>
      <c r="C1999" s="187">
        <v>28</v>
      </c>
      <c r="D1999">
        <v>0</v>
      </c>
      <c r="E1999" s="184"/>
      <c r="F1999" s="184"/>
      <c r="G1999" s="185"/>
      <c r="H1999" s="184"/>
      <c r="I1999" s="185"/>
      <c r="J1999" s="184"/>
      <c r="K1999" s="184"/>
    </row>
    <row r="2000" spans="1:11" ht="12.75">
      <c r="A2000">
        <v>363</v>
      </c>
      <c r="B2000">
        <v>504</v>
      </c>
      <c r="C2000" s="187">
        <v>31.899999618530273</v>
      </c>
      <c r="D2000">
        <v>0</v>
      </c>
      <c r="E2000" s="184"/>
      <c r="F2000" s="184"/>
      <c r="G2000" s="185"/>
      <c r="H2000" s="184"/>
      <c r="I2000" s="185"/>
      <c r="J2000" s="184"/>
      <c r="K2000" s="184"/>
    </row>
    <row r="2001" spans="1:11" ht="12.75">
      <c r="A2001">
        <v>363</v>
      </c>
      <c r="B2001">
        <v>505</v>
      </c>
      <c r="C2001" s="187">
        <v>40.599998474121094</v>
      </c>
      <c r="D2001">
        <v>0</v>
      </c>
      <c r="E2001" s="184"/>
      <c r="F2001" s="184"/>
      <c r="G2001" s="185"/>
      <c r="H2001" s="184"/>
      <c r="I2001" s="185"/>
      <c r="J2001" s="184"/>
      <c r="K2001" s="184"/>
    </row>
    <row r="2002" spans="1:11" ht="12.75">
      <c r="A2002">
        <v>364</v>
      </c>
      <c r="B2002">
        <v>357</v>
      </c>
      <c r="C2002" s="187">
        <v>5.300000190734863</v>
      </c>
      <c r="D2002">
        <v>0</v>
      </c>
      <c r="E2002" s="184"/>
      <c r="F2002" s="184"/>
      <c r="G2002" s="185"/>
      <c r="H2002" s="184"/>
      <c r="I2002" s="185"/>
      <c r="J2002" s="184"/>
      <c r="K2002" s="184"/>
    </row>
    <row r="2003" spans="1:11" ht="12.75">
      <c r="A2003">
        <v>364</v>
      </c>
      <c r="B2003">
        <v>359</v>
      </c>
      <c r="C2003" s="187">
        <v>9.399999618530273</v>
      </c>
      <c r="D2003">
        <v>0</v>
      </c>
      <c r="E2003" s="184"/>
      <c r="F2003" s="184"/>
      <c r="G2003" s="185"/>
      <c r="H2003" s="184"/>
      <c r="I2003" s="185"/>
      <c r="J2003" s="184"/>
      <c r="K2003" s="184"/>
    </row>
    <row r="2004" spans="1:11" ht="12.75">
      <c r="A2004">
        <v>364</v>
      </c>
      <c r="B2004">
        <v>360</v>
      </c>
      <c r="C2004" s="187">
        <v>7.199999809265137</v>
      </c>
      <c r="D2004">
        <v>0</v>
      </c>
      <c r="E2004" s="184"/>
      <c r="F2004" s="184"/>
      <c r="G2004" s="185"/>
      <c r="H2004" s="184"/>
      <c r="I2004" s="185"/>
      <c r="J2004" s="184"/>
      <c r="K2004" s="184"/>
    </row>
    <row r="2005" spans="1:11" ht="12.75">
      <c r="A2005">
        <v>364</v>
      </c>
      <c r="B2005">
        <v>363</v>
      </c>
      <c r="C2005" s="187">
        <v>11.300000190734863</v>
      </c>
      <c r="D2005">
        <v>0</v>
      </c>
      <c r="E2005" s="184"/>
      <c r="F2005" s="184"/>
      <c r="G2005" s="185"/>
      <c r="H2005" s="184"/>
      <c r="I2005" s="185"/>
      <c r="J2005" s="184"/>
      <c r="K2005" s="184"/>
    </row>
    <row r="2006" spans="1:11" ht="12.75">
      <c r="A2006">
        <v>364</v>
      </c>
      <c r="B2006">
        <v>366</v>
      </c>
      <c r="C2006" s="187">
        <v>4.300000190734863</v>
      </c>
      <c r="D2006">
        <v>0</v>
      </c>
      <c r="E2006" s="184"/>
      <c r="F2006" s="184"/>
      <c r="G2006" s="185"/>
      <c r="H2006" s="184"/>
      <c r="I2006" s="185"/>
      <c r="J2006" s="184"/>
      <c r="K2006" s="184"/>
    </row>
    <row r="2007" spans="1:11" ht="12.75">
      <c r="A2007">
        <v>364</v>
      </c>
      <c r="B2007">
        <v>367</v>
      </c>
      <c r="C2007" s="187">
        <v>13.399999618530273</v>
      </c>
      <c r="D2007">
        <v>0</v>
      </c>
      <c r="E2007" s="184"/>
      <c r="F2007" s="184"/>
      <c r="G2007" s="185"/>
      <c r="H2007" s="184"/>
      <c r="I2007" s="185"/>
      <c r="J2007" s="184"/>
      <c r="K2007" s="184"/>
    </row>
    <row r="2008" spans="1:11" ht="12.75">
      <c r="A2008">
        <v>364</v>
      </c>
      <c r="B2008">
        <v>369</v>
      </c>
      <c r="C2008" s="187">
        <v>6.099999904632568</v>
      </c>
      <c r="D2008">
        <v>0</v>
      </c>
      <c r="E2008" s="184"/>
      <c r="F2008" s="184"/>
      <c r="G2008" s="185"/>
      <c r="H2008" s="184"/>
      <c r="I2008" s="185"/>
      <c r="J2008" s="184"/>
      <c r="K2008" s="184"/>
    </row>
    <row r="2009" spans="1:11" ht="12.75">
      <c r="A2009">
        <v>364</v>
      </c>
      <c r="B2009">
        <v>370</v>
      </c>
      <c r="C2009" s="187">
        <v>8</v>
      </c>
      <c r="D2009">
        <v>0</v>
      </c>
      <c r="E2009" s="184"/>
      <c r="F2009" s="184"/>
      <c r="G2009" s="185"/>
      <c r="H2009" s="184"/>
      <c r="I2009" s="185"/>
      <c r="J2009" s="184"/>
      <c r="K2009" s="184"/>
    </row>
    <row r="2010" spans="1:11" ht="12.75">
      <c r="A2010">
        <v>366</v>
      </c>
      <c r="B2010">
        <v>344</v>
      </c>
      <c r="C2010" s="187">
        <v>25.399999618530273</v>
      </c>
      <c r="D2010">
        <v>0</v>
      </c>
      <c r="E2010" s="184"/>
      <c r="F2010" s="184"/>
      <c r="G2010" s="185"/>
      <c r="H2010" s="184"/>
      <c r="I2010" s="185"/>
      <c r="J2010" s="184"/>
      <c r="K2010" s="184"/>
    </row>
    <row r="2011" spans="1:11" ht="12.75">
      <c r="A2011">
        <v>366</v>
      </c>
      <c r="B2011">
        <v>351</v>
      </c>
      <c r="C2011" s="187">
        <v>13.399999618530273</v>
      </c>
      <c r="D2011">
        <v>0</v>
      </c>
      <c r="E2011" s="184"/>
      <c r="F2011" s="184"/>
      <c r="G2011" s="185"/>
      <c r="H2011" s="184"/>
      <c r="I2011" s="185"/>
      <c r="J2011" s="184"/>
      <c r="K2011" s="184"/>
    </row>
    <row r="2012" spans="1:11" ht="12.75">
      <c r="A2012">
        <v>366</v>
      </c>
      <c r="B2012">
        <v>359</v>
      </c>
      <c r="C2012" s="187">
        <v>10</v>
      </c>
      <c r="D2012">
        <v>0</v>
      </c>
      <c r="E2012" s="184"/>
      <c r="F2012" s="184"/>
      <c r="G2012" s="185"/>
      <c r="H2012" s="184"/>
      <c r="I2012" s="185"/>
      <c r="J2012" s="184"/>
      <c r="K2012" s="184"/>
    </row>
    <row r="2013" spans="1:11" ht="12.75">
      <c r="A2013">
        <v>366</v>
      </c>
      <c r="B2013">
        <v>363</v>
      </c>
      <c r="C2013" s="187">
        <v>10.100000381469727</v>
      </c>
      <c r="D2013">
        <v>0</v>
      </c>
      <c r="E2013" s="184"/>
      <c r="F2013" s="184"/>
      <c r="G2013" s="185"/>
      <c r="H2013" s="184"/>
      <c r="I2013" s="185"/>
      <c r="J2013" s="184"/>
      <c r="K2013" s="184"/>
    </row>
    <row r="2014" spans="1:11" ht="12.75">
      <c r="A2014">
        <v>366</v>
      </c>
      <c r="B2014">
        <v>364</v>
      </c>
      <c r="C2014" s="187">
        <v>4.300000190734863</v>
      </c>
      <c r="D2014">
        <v>0</v>
      </c>
      <c r="E2014" s="184"/>
      <c r="F2014" s="184"/>
      <c r="G2014" s="185"/>
      <c r="H2014" s="184"/>
      <c r="I2014" s="185"/>
      <c r="J2014" s="184"/>
      <c r="K2014" s="184"/>
    </row>
    <row r="2015" spans="1:11" ht="12.75">
      <c r="A2015">
        <v>366</v>
      </c>
      <c r="B2015">
        <v>367</v>
      </c>
      <c r="C2015" s="187">
        <v>10.100000381469727</v>
      </c>
      <c r="D2015">
        <v>0</v>
      </c>
      <c r="E2015" s="184"/>
      <c r="F2015" s="184"/>
      <c r="G2015" s="185"/>
      <c r="H2015" s="184"/>
      <c r="I2015" s="185"/>
      <c r="J2015" s="184"/>
      <c r="K2015" s="184"/>
    </row>
    <row r="2016" spans="1:11" ht="12.75">
      <c r="A2016">
        <v>366</v>
      </c>
      <c r="B2016">
        <v>369</v>
      </c>
      <c r="C2016" s="187">
        <v>3.700000047683716</v>
      </c>
      <c r="D2016">
        <v>0</v>
      </c>
      <c r="E2016" s="184"/>
      <c r="F2016" s="184"/>
      <c r="G2016" s="185"/>
      <c r="H2016" s="184"/>
      <c r="I2016" s="185"/>
      <c r="J2016" s="184"/>
      <c r="K2016" s="184"/>
    </row>
    <row r="2017" spans="1:11" ht="12.75">
      <c r="A2017">
        <v>366</v>
      </c>
      <c r="B2017">
        <v>375</v>
      </c>
      <c r="C2017" s="187">
        <v>7.300000190734863</v>
      </c>
      <c r="D2017">
        <v>0</v>
      </c>
      <c r="E2017" s="184"/>
      <c r="F2017" s="184"/>
      <c r="G2017" s="185"/>
      <c r="H2017" s="184"/>
      <c r="I2017" s="185"/>
      <c r="J2017" s="184"/>
      <c r="K2017" s="184"/>
    </row>
    <row r="2018" spans="1:11" ht="12.75">
      <c r="A2018">
        <v>366</v>
      </c>
      <c r="B2018">
        <v>384</v>
      </c>
      <c r="C2018" s="187">
        <v>12.899999618530273</v>
      </c>
      <c r="D2018">
        <v>0</v>
      </c>
      <c r="E2018" s="184"/>
      <c r="F2018" s="184"/>
      <c r="G2018" s="185"/>
      <c r="H2018" s="184"/>
      <c r="I2018" s="185"/>
      <c r="J2018" s="184"/>
      <c r="K2018" s="184"/>
    </row>
    <row r="2019" spans="1:11" ht="12.75">
      <c r="A2019">
        <v>367</v>
      </c>
      <c r="B2019">
        <v>351</v>
      </c>
      <c r="C2019" s="187">
        <v>18.299999237060547</v>
      </c>
      <c r="D2019">
        <v>0</v>
      </c>
      <c r="E2019" s="184"/>
      <c r="F2019" s="184"/>
      <c r="G2019" s="185"/>
      <c r="H2019" s="184"/>
      <c r="I2019" s="185"/>
      <c r="J2019" s="184"/>
      <c r="K2019" s="184"/>
    </row>
    <row r="2020" spans="1:11" ht="12.75">
      <c r="A2020">
        <v>367</v>
      </c>
      <c r="B2020">
        <v>356</v>
      </c>
      <c r="C2020" s="187">
        <v>11.199999809265137</v>
      </c>
      <c r="D2020">
        <v>0</v>
      </c>
      <c r="E2020" s="184"/>
      <c r="F2020" s="184"/>
      <c r="G2020" s="185"/>
      <c r="H2020" s="184"/>
      <c r="I2020" s="185"/>
      <c r="J2020" s="184"/>
      <c r="K2020" s="184"/>
    </row>
    <row r="2021" spans="1:11" ht="12.75">
      <c r="A2021">
        <v>367</v>
      </c>
      <c r="B2021">
        <v>357</v>
      </c>
      <c r="C2021" s="187">
        <v>16</v>
      </c>
      <c r="D2021">
        <v>0</v>
      </c>
      <c r="E2021" s="184"/>
      <c r="F2021" s="184"/>
      <c r="G2021" s="185"/>
      <c r="H2021" s="184"/>
      <c r="I2021" s="185"/>
      <c r="J2021" s="184"/>
      <c r="K2021" s="184"/>
    </row>
    <row r="2022" spans="1:11" ht="12.75">
      <c r="A2022">
        <v>367</v>
      </c>
      <c r="B2022">
        <v>359</v>
      </c>
      <c r="C2022" s="187">
        <v>10.300000190734863</v>
      </c>
      <c r="D2022">
        <v>0</v>
      </c>
      <c r="E2022" s="184"/>
      <c r="F2022" s="184"/>
      <c r="G2022" s="185"/>
      <c r="H2022" s="184"/>
      <c r="I2022" s="185"/>
      <c r="J2022" s="184"/>
      <c r="K2022" s="184"/>
    </row>
    <row r="2023" spans="1:11" ht="12.75">
      <c r="A2023">
        <v>367</v>
      </c>
      <c r="B2023">
        <v>363</v>
      </c>
      <c r="C2023" s="187">
        <v>6.400000095367432</v>
      </c>
      <c r="D2023">
        <v>0</v>
      </c>
      <c r="E2023" s="184"/>
      <c r="F2023" s="184"/>
      <c r="G2023" s="185"/>
      <c r="H2023" s="184"/>
      <c r="I2023" s="185"/>
      <c r="J2023" s="184"/>
      <c r="K2023" s="184"/>
    </row>
    <row r="2024" spans="1:11" ht="12.75">
      <c r="A2024">
        <v>367</v>
      </c>
      <c r="B2024">
        <v>364</v>
      </c>
      <c r="C2024" s="187">
        <v>13.399999618530273</v>
      </c>
      <c r="D2024">
        <v>0</v>
      </c>
      <c r="E2024" s="184"/>
      <c r="F2024" s="184"/>
      <c r="G2024" s="185"/>
      <c r="H2024" s="184"/>
      <c r="I2024" s="185"/>
      <c r="J2024" s="184"/>
      <c r="K2024" s="184"/>
    </row>
    <row r="2025" spans="1:11" ht="12.75">
      <c r="A2025">
        <v>367</v>
      </c>
      <c r="B2025">
        <v>366</v>
      </c>
      <c r="C2025" s="187">
        <v>10.100000381469727</v>
      </c>
      <c r="D2025">
        <v>0</v>
      </c>
      <c r="E2025" s="184"/>
      <c r="F2025" s="184"/>
      <c r="G2025" s="185"/>
      <c r="H2025" s="184"/>
      <c r="I2025" s="185"/>
      <c r="J2025" s="184"/>
      <c r="K2025" s="184"/>
    </row>
    <row r="2026" spans="1:11" ht="12.75">
      <c r="A2026">
        <v>367</v>
      </c>
      <c r="B2026">
        <v>369</v>
      </c>
      <c r="C2026" s="187">
        <v>12.699999809265137</v>
      </c>
      <c r="D2026">
        <v>0</v>
      </c>
      <c r="E2026" s="184"/>
      <c r="F2026" s="184"/>
      <c r="G2026" s="185"/>
      <c r="H2026" s="184"/>
      <c r="I2026" s="185"/>
      <c r="J2026" s="184"/>
      <c r="K2026" s="184"/>
    </row>
    <row r="2027" spans="1:11" ht="12.75">
      <c r="A2027">
        <v>367</v>
      </c>
      <c r="B2027">
        <v>372</v>
      </c>
      <c r="C2027" s="187">
        <v>10.800000190734863</v>
      </c>
      <c r="D2027">
        <v>0</v>
      </c>
      <c r="E2027" s="184"/>
      <c r="F2027" s="184"/>
      <c r="G2027" s="185"/>
      <c r="H2027" s="184"/>
      <c r="I2027" s="185"/>
      <c r="J2027" s="184"/>
      <c r="K2027" s="184"/>
    </row>
    <row r="2028" spans="1:11" ht="12.75">
      <c r="A2028">
        <v>367</v>
      </c>
      <c r="B2028">
        <v>379</v>
      </c>
      <c r="C2028" s="187">
        <v>14.899999618530273</v>
      </c>
      <c r="D2028">
        <v>0</v>
      </c>
      <c r="E2028" s="184"/>
      <c r="F2028" s="184"/>
      <c r="G2028" s="185"/>
      <c r="H2028" s="184"/>
      <c r="I2028" s="185"/>
      <c r="J2028" s="184"/>
      <c r="K2028" s="184"/>
    </row>
    <row r="2029" spans="1:11" ht="12.75">
      <c r="A2029">
        <v>367</v>
      </c>
      <c r="B2029">
        <v>384</v>
      </c>
      <c r="C2029" s="187">
        <v>14.600000381469727</v>
      </c>
      <c r="D2029">
        <v>0</v>
      </c>
      <c r="E2029" s="184"/>
      <c r="F2029" s="184"/>
      <c r="G2029" s="185"/>
      <c r="H2029" s="184"/>
      <c r="I2029" s="185"/>
      <c r="J2029" s="184"/>
      <c r="K2029" s="184"/>
    </row>
    <row r="2030" spans="1:11" ht="12.75">
      <c r="A2030">
        <v>367</v>
      </c>
      <c r="B2030">
        <v>385</v>
      </c>
      <c r="C2030" s="187">
        <v>19.700000762939453</v>
      </c>
      <c r="D2030">
        <v>0</v>
      </c>
      <c r="E2030" s="184"/>
      <c r="F2030" s="184"/>
      <c r="G2030" s="185"/>
      <c r="H2030" s="184"/>
      <c r="I2030" s="185"/>
      <c r="J2030" s="184"/>
      <c r="K2030" s="184"/>
    </row>
    <row r="2031" spans="1:11" ht="12.75">
      <c r="A2031">
        <v>367</v>
      </c>
      <c r="B2031">
        <v>393</v>
      </c>
      <c r="C2031" s="187">
        <v>24.100000381469727</v>
      </c>
      <c r="D2031">
        <v>0</v>
      </c>
      <c r="E2031" s="184"/>
      <c r="F2031" s="184"/>
      <c r="G2031" s="185"/>
      <c r="H2031" s="184"/>
      <c r="I2031" s="185"/>
      <c r="J2031" s="184"/>
      <c r="K2031" s="184"/>
    </row>
    <row r="2032" spans="1:11" ht="12.75">
      <c r="A2032">
        <v>367</v>
      </c>
      <c r="B2032">
        <v>401</v>
      </c>
      <c r="C2032" s="187">
        <v>32.400001525878906</v>
      </c>
      <c r="D2032">
        <v>0</v>
      </c>
      <c r="E2032" s="184"/>
      <c r="F2032" s="184"/>
      <c r="G2032" s="185"/>
      <c r="H2032" s="184"/>
      <c r="I2032" s="185"/>
      <c r="J2032" s="184"/>
      <c r="K2032" s="184"/>
    </row>
    <row r="2033" spans="1:11" ht="12.75">
      <c r="A2033">
        <v>367</v>
      </c>
      <c r="B2033">
        <v>407</v>
      </c>
      <c r="C2033" s="187">
        <v>39.70000076293945</v>
      </c>
      <c r="D2033">
        <v>0</v>
      </c>
      <c r="E2033" s="184"/>
      <c r="F2033" s="184"/>
      <c r="G2033" s="185"/>
      <c r="H2033" s="184"/>
      <c r="I2033" s="185"/>
      <c r="J2033" s="184"/>
      <c r="K2033" s="184"/>
    </row>
    <row r="2034" spans="1:11" ht="12.75">
      <c r="A2034">
        <v>367</v>
      </c>
      <c r="B2034">
        <v>411</v>
      </c>
      <c r="C2034" s="187">
        <v>44.900001525878906</v>
      </c>
      <c r="D2034">
        <v>0</v>
      </c>
      <c r="E2034" s="184"/>
      <c r="F2034" s="184"/>
      <c r="G2034" s="185"/>
      <c r="H2034" s="184"/>
      <c r="I2034" s="185"/>
      <c r="J2034" s="184"/>
      <c r="K2034" s="184"/>
    </row>
    <row r="2035" spans="1:11" ht="12.75">
      <c r="A2035">
        <v>367</v>
      </c>
      <c r="B2035">
        <v>464</v>
      </c>
      <c r="C2035" s="187">
        <v>67.5</v>
      </c>
      <c r="D2035">
        <v>0</v>
      </c>
      <c r="E2035" s="184"/>
      <c r="F2035" s="184"/>
      <c r="G2035" s="185"/>
      <c r="H2035" s="184"/>
      <c r="I2035" s="185"/>
      <c r="J2035" s="184"/>
      <c r="K2035" s="184"/>
    </row>
    <row r="2036" spans="1:11" ht="12.75">
      <c r="A2036">
        <v>367</v>
      </c>
      <c r="B2036">
        <v>500</v>
      </c>
      <c r="C2036" s="187">
        <v>47.400001525878906</v>
      </c>
      <c r="D2036">
        <v>0</v>
      </c>
      <c r="E2036" s="184"/>
      <c r="F2036" s="184"/>
      <c r="G2036" s="185"/>
      <c r="H2036" s="184"/>
      <c r="I2036" s="185"/>
      <c r="J2036" s="184"/>
      <c r="K2036" s="184"/>
    </row>
    <row r="2037" spans="1:11" ht="12.75">
      <c r="A2037">
        <v>367</v>
      </c>
      <c r="B2037">
        <v>501</v>
      </c>
      <c r="C2037" s="187">
        <v>37.900001525878906</v>
      </c>
      <c r="D2037">
        <v>0</v>
      </c>
      <c r="E2037" s="184"/>
      <c r="F2037" s="184"/>
      <c r="G2037" s="185"/>
      <c r="H2037" s="184"/>
      <c r="I2037" s="185"/>
      <c r="J2037" s="184"/>
      <c r="K2037" s="184"/>
    </row>
    <row r="2038" spans="1:11" ht="12.75">
      <c r="A2038">
        <v>367</v>
      </c>
      <c r="B2038">
        <v>502</v>
      </c>
      <c r="C2038" s="187">
        <v>27.799999237060547</v>
      </c>
      <c r="D2038">
        <v>0</v>
      </c>
      <c r="E2038" s="184"/>
      <c r="F2038" s="184"/>
      <c r="G2038" s="185"/>
      <c r="H2038" s="184"/>
      <c r="I2038" s="185"/>
      <c r="J2038" s="184"/>
      <c r="K2038" s="184"/>
    </row>
    <row r="2039" spans="1:11" ht="12.75">
      <c r="A2039">
        <v>367</v>
      </c>
      <c r="B2039">
        <v>504</v>
      </c>
      <c r="C2039" s="187">
        <v>29.399999618530273</v>
      </c>
      <c r="D2039">
        <v>0</v>
      </c>
      <c r="E2039" s="184"/>
      <c r="F2039" s="184"/>
      <c r="G2039" s="185"/>
      <c r="H2039" s="184"/>
      <c r="I2039" s="185"/>
      <c r="J2039" s="184"/>
      <c r="K2039" s="184"/>
    </row>
    <row r="2040" spans="1:11" ht="12.75">
      <c r="A2040">
        <v>367</v>
      </c>
      <c r="B2040">
        <v>511</v>
      </c>
      <c r="C2040" s="187">
        <v>91.5999984741211</v>
      </c>
      <c r="D2040">
        <v>0</v>
      </c>
      <c r="E2040" s="184"/>
      <c r="F2040" s="184"/>
      <c r="G2040" s="185"/>
      <c r="H2040" s="184"/>
      <c r="I2040" s="185"/>
      <c r="J2040" s="184"/>
      <c r="K2040" s="184"/>
    </row>
    <row r="2041" spans="1:11" ht="12.75">
      <c r="A2041">
        <v>367</v>
      </c>
      <c r="B2041">
        <v>512</v>
      </c>
      <c r="C2041" s="187">
        <v>75.19999694824219</v>
      </c>
      <c r="D2041">
        <v>0</v>
      </c>
      <c r="E2041" s="184"/>
      <c r="F2041" s="184"/>
      <c r="G2041" s="185"/>
      <c r="H2041" s="184"/>
      <c r="I2041" s="185"/>
      <c r="J2041" s="184"/>
      <c r="K2041" s="184"/>
    </row>
    <row r="2042" spans="1:11" ht="12.75">
      <c r="A2042">
        <v>367</v>
      </c>
      <c r="B2042">
        <v>513</v>
      </c>
      <c r="C2042" s="187">
        <v>89.19999694824219</v>
      </c>
      <c r="D2042">
        <v>0</v>
      </c>
      <c r="E2042" s="184"/>
      <c r="F2042" s="184"/>
      <c r="G2042" s="185"/>
      <c r="H2042" s="184"/>
      <c r="I2042" s="185"/>
      <c r="J2042" s="184"/>
      <c r="K2042" s="184"/>
    </row>
    <row r="2043" spans="1:11" ht="12.75">
      <c r="A2043">
        <v>367</v>
      </c>
      <c r="B2043">
        <v>515</v>
      </c>
      <c r="C2043" s="187">
        <v>96.9000015258789</v>
      </c>
      <c r="D2043">
        <v>0</v>
      </c>
      <c r="E2043" s="184"/>
      <c r="F2043" s="184"/>
      <c r="G2043" s="185"/>
      <c r="H2043" s="184"/>
      <c r="I2043" s="185"/>
      <c r="J2043" s="184"/>
      <c r="K2043" s="184"/>
    </row>
    <row r="2044" spans="1:11" ht="12.75">
      <c r="A2044">
        <v>367</v>
      </c>
      <c r="B2044">
        <v>516</v>
      </c>
      <c r="C2044" s="187">
        <v>108.19999694824219</v>
      </c>
      <c r="D2044">
        <v>0</v>
      </c>
      <c r="E2044" s="184"/>
      <c r="F2044" s="184"/>
      <c r="G2044" s="185"/>
      <c r="H2044" s="184"/>
      <c r="I2044" s="185"/>
      <c r="J2044" s="184"/>
      <c r="K2044" s="184"/>
    </row>
    <row r="2045" spans="1:11" ht="12.75">
      <c r="A2045">
        <v>367</v>
      </c>
      <c r="B2045">
        <v>518</v>
      </c>
      <c r="C2045" s="187">
        <v>106.69999694824219</v>
      </c>
      <c r="D2045">
        <v>0</v>
      </c>
      <c r="E2045" s="184"/>
      <c r="F2045" s="184"/>
      <c r="G2045" s="185"/>
      <c r="H2045" s="184"/>
      <c r="I2045" s="185"/>
      <c r="J2045" s="184"/>
      <c r="K2045" s="184"/>
    </row>
    <row r="2046" spans="1:11" ht="12.75">
      <c r="A2046">
        <v>367</v>
      </c>
      <c r="B2046">
        <v>520</v>
      </c>
      <c r="C2046" s="187">
        <v>118</v>
      </c>
      <c r="D2046">
        <v>0</v>
      </c>
      <c r="E2046" s="184"/>
      <c r="F2046" s="184"/>
      <c r="G2046" s="185"/>
      <c r="H2046" s="184"/>
      <c r="I2046" s="185"/>
      <c r="J2046" s="184"/>
      <c r="K2046" s="184"/>
    </row>
    <row r="2047" spans="1:11" ht="12.75">
      <c r="A2047">
        <v>369</v>
      </c>
      <c r="B2047">
        <v>364</v>
      </c>
      <c r="C2047" s="187">
        <v>6.099999904632568</v>
      </c>
      <c r="D2047">
        <v>0</v>
      </c>
      <c r="E2047" s="184"/>
      <c r="F2047" s="184"/>
      <c r="G2047" s="185"/>
      <c r="H2047" s="184"/>
      <c r="I2047" s="185"/>
      <c r="J2047" s="184"/>
      <c r="K2047" s="184"/>
    </row>
    <row r="2048" spans="1:11" ht="12.75">
      <c r="A2048">
        <v>369</v>
      </c>
      <c r="B2048">
        <v>366</v>
      </c>
      <c r="C2048" s="187">
        <v>3.700000047683716</v>
      </c>
      <c r="D2048">
        <v>0</v>
      </c>
      <c r="E2048" s="184"/>
      <c r="F2048" s="184"/>
      <c r="G2048" s="185"/>
      <c r="H2048" s="184"/>
      <c r="I2048" s="185"/>
      <c r="J2048" s="184"/>
      <c r="K2048" s="184"/>
    </row>
    <row r="2049" spans="1:11" ht="12.75">
      <c r="A2049">
        <v>369</v>
      </c>
      <c r="B2049">
        <v>367</v>
      </c>
      <c r="C2049" s="187">
        <v>12.699999809265137</v>
      </c>
      <c r="D2049">
        <v>0</v>
      </c>
      <c r="E2049" s="184"/>
      <c r="F2049" s="184"/>
      <c r="G2049" s="185"/>
      <c r="H2049" s="184"/>
      <c r="I2049" s="185"/>
      <c r="J2049" s="184"/>
      <c r="K2049" s="184"/>
    </row>
    <row r="2050" spans="1:11" ht="12.75">
      <c r="A2050">
        <v>369</v>
      </c>
      <c r="B2050">
        <v>370</v>
      </c>
      <c r="C2050" s="187">
        <v>3</v>
      </c>
      <c r="D2050">
        <v>0</v>
      </c>
      <c r="E2050" s="184"/>
      <c r="F2050" s="184"/>
      <c r="G2050" s="185"/>
      <c r="H2050" s="184"/>
      <c r="I2050" s="185"/>
      <c r="J2050" s="184"/>
      <c r="K2050" s="184"/>
    </row>
    <row r="2051" spans="1:11" ht="12.75">
      <c r="A2051">
        <v>369</v>
      </c>
      <c r="B2051">
        <v>372</v>
      </c>
      <c r="C2051" s="187">
        <v>22.600000381469727</v>
      </c>
      <c r="D2051">
        <v>0</v>
      </c>
      <c r="E2051" s="184"/>
      <c r="F2051" s="184"/>
      <c r="G2051" s="185"/>
      <c r="H2051" s="184"/>
      <c r="I2051" s="185"/>
      <c r="J2051" s="184"/>
      <c r="K2051" s="184"/>
    </row>
    <row r="2052" spans="1:11" ht="12.75">
      <c r="A2052">
        <v>369</v>
      </c>
      <c r="B2052">
        <v>375</v>
      </c>
      <c r="C2052" s="187">
        <v>5.699999809265137</v>
      </c>
      <c r="D2052">
        <v>0</v>
      </c>
      <c r="E2052" s="184"/>
      <c r="F2052" s="184"/>
      <c r="G2052" s="185"/>
      <c r="H2052" s="184"/>
      <c r="I2052" s="185"/>
      <c r="J2052" s="184"/>
      <c r="K2052" s="184"/>
    </row>
    <row r="2053" spans="1:11" ht="12.75">
      <c r="A2053">
        <v>369</v>
      </c>
      <c r="B2053">
        <v>507</v>
      </c>
      <c r="C2053" s="187">
        <v>68.0999984741211</v>
      </c>
      <c r="D2053">
        <v>0</v>
      </c>
      <c r="E2053" s="184"/>
      <c r="F2053" s="184"/>
      <c r="G2053" s="185"/>
      <c r="H2053" s="184"/>
      <c r="I2053" s="185"/>
      <c r="J2053" s="184"/>
      <c r="K2053" s="184"/>
    </row>
    <row r="2054" spans="1:11" ht="12.75">
      <c r="A2054">
        <v>369</v>
      </c>
      <c r="B2054">
        <v>510</v>
      </c>
      <c r="C2054" s="187">
        <v>92.19999694824219</v>
      </c>
      <c r="D2054">
        <v>0</v>
      </c>
      <c r="E2054" s="184"/>
      <c r="F2054" s="184"/>
      <c r="G2054" s="185"/>
      <c r="H2054" s="184"/>
      <c r="I2054" s="185"/>
      <c r="J2054" s="184"/>
      <c r="K2054" s="184"/>
    </row>
    <row r="2055" spans="1:11" ht="12.75">
      <c r="A2055">
        <v>369</v>
      </c>
      <c r="B2055">
        <v>511</v>
      </c>
      <c r="C2055" s="187">
        <v>99.30000305175781</v>
      </c>
      <c r="D2055">
        <v>0</v>
      </c>
      <c r="E2055" s="184"/>
      <c r="F2055" s="184"/>
      <c r="G2055" s="185"/>
      <c r="H2055" s="184"/>
      <c r="I2055" s="185"/>
      <c r="J2055" s="184"/>
      <c r="K2055" s="184"/>
    </row>
    <row r="2056" spans="1:11" ht="12.75">
      <c r="A2056">
        <v>369</v>
      </c>
      <c r="B2056">
        <v>516</v>
      </c>
      <c r="C2056" s="187">
        <v>115.5</v>
      </c>
      <c r="D2056">
        <v>0</v>
      </c>
      <c r="E2056" s="184"/>
      <c r="F2056" s="184"/>
      <c r="G2056" s="185"/>
      <c r="H2056" s="184"/>
      <c r="I2056" s="185"/>
      <c r="J2056" s="184"/>
      <c r="K2056" s="184"/>
    </row>
    <row r="2057" spans="1:11" ht="12.75">
      <c r="A2057">
        <v>370</v>
      </c>
      <c r="B2057">
        <v>364</v>
      </c>
      <c r="C2057" s="187">
        <v>8</v>
      </c>
      <c r="D2057">
        <v>0</v>
      </c>
      <c r="E2057" s="184"/>
      <c r="F2057" s="184"/>
      <c r="G2057" s="185"/>
      <c r="H2057" s="184"/>
      <c r="I2057" s="185"/>
      <c r="J2057" s="184"/>
      <c r="K2057" s="184"/>
    </row>
    <row r="2058" spans="1:11" ht="12.75">
      <c r="A2058">
        <v>370</v>
      </c>
      <c r="B2058">
        <v>369</v>
      </c>
      <c r="C2058" s="187">
        <v>3</v>
      </c>
      <c r="D2058">
        <v>0</v>
      </c>
      <c r="E2058" s="184"/>
      <c r="F2058" s="184"/>
      <c r="G2058" s="185"/>
      <c r="H2058" s="184"/>
      <c r="I2058" s="185"/>
      <c r="J2058" s="184"/>
      <c r="K2058" s="184"/>
    </row>
    <row r="2059" spans="1:11" ht="12.75">
      <c r="A2059">
        <v>370</v>
      </c>
      <c r="B2059">
        <v>373</v>
      </c>
      <c r="C2059" s="187">
        <v>6</v>
      </c>
      <c r="D2059">
        <v>0</v>
      </c>
      <c r="E2059" s="184"/>
      <c r="F2059" s="184"/>
      <c r="G2059" s="185"/>
      <c r="H2059" s="184"/>
      <c r="I2059" s="185"/>
      <c r="J2059" s="184"/>
      <c r="K2059" s="184"/>
    </row>
    <row r="2060" spans="1:11" ht="12.75">
      <c r="A2060">
        <v>370</v>
      </c>
      <c r="B2060">
        <v>376</v>
      </c>
      <c r="C2060" s="187">
        <v>4</v>
      </c>
      <c r="D2060">
        <v>0</v>
      </c>
      <c r="E2060" s="184"/>
      <c r="F2060" s="184"/>
      <c r="G2060" s="185"/>
      <c r="H2060" s="184"/>
      <c r="I2060" s="185"/>
      <c r="J2060" s="184"/>
      <c r="K2060" s="184"/>
    </row>
    <row r="2061" spans="1:11" ht="12.75">
      <c r="A2061">
        <v>370</v>
      </c>
      <c r="B2061">
        <v>378</v>
      </c>
      <c r="C2061" s="187">
        <v>4.400000095367432</v>
      </c>
      <c r="D2061">
        <v>0</v>
      </c>
      <c r="E2061" s="184"/>
      <c r="F2061" s="184"/>
      <c r="G2061" s="185"/>
      <c r="H2061" s="184"/>
      <c r="I2061" s="185"/>
      <c r="J2061" s="184"/>
      <c r="K2061" s="184"/>
    </row>
    <row r="2062" spans="1:11" ht="12.75">
      <c r="A2062">
        <v>372</v>
      </c>
      <c r="B2062">
        <v>356</v>
      </c>
      <c r="C2062" s="187">
        <v>17.600000381469727</v>
      </c>
      <c r="D2062">
        <v>0</v>
      </c>
      <c r="E2062" s="184"/>
      <c r="F2062" s="184"/>
      <c r="G2062" s="185"/>
      <c r="H2062" s="184"/>
      <c r="I2062" s="185"/>
      <c r="J2062" s="184"/>
      <c r="K2062" s="184"/>
    </row>
    <row r="2063" spans="1:11" ht="12.75">
      <c r="A2063">
        <v>372</v>
      </c>
      <c r="B2063">
        <v>359</v>
      </c>
      <c r="C2063" s="187">
        <v>20</v>
      </c>
      <c r="D2063">
        <v>0</v>
      </c>
      <c r="E2063" s="184"/>
      <c r="F2063" s="184"/>
      <c r="G2063" s="185"/>
      <c r="H2063" s="184"/>
      <c r="I2063" s="185"/>
      <c r="J2063" s="184"/>
      <c r="K2063" s="184"/>
    </row>
    <row r="2064" spans="1:11" ht="12.75">
      <c r="A2064">
        <v>372</v>
      </c>
      <c r="B2064">
        <v>363</v>
      </c>
      <c r="C2064" s="187">
        <v>15.699999809265137</v>
      </c>
      <c r="D2064">
        <v>0</v>
      </c>
      <c r="E2064" s="184"/>
      <c r="F2064" s="184"/>
      <c r="G2064" s="185"/>
      <c r="H2064" s="184"/>
      <c r="I2064" s="185"/>
      <c r="J2064" s="184"/>
      <c r="K2064" s="184"/>
    </row>
    <row r="2065" spans="1:11" ht="12.75">
      <c r="A2065">
        <v>372</v>
      </c>
      <c r="B2065">
        <v>367</v>
      </c>
      <c r="C2065" s="187">
        <v>10.800000190734863</v>
      </c>
      <c r="D2065">
        <v>0</v>
      </c>
      <c r="E2065" s="184"/>
      <c r="F2065" s="184"/>
      <c r="G2065" s="185"/>
      <c r="H2065" s="184"/>
      <c r="I2065" s="185"/>
      <c r="J2065" s="184"/>
      <c r="K2065" s="184"/>
    </row>
    <row r="2066" spans="1:11" ht="12.75">
      <c r="A2066">
        <v>372</v>
      </c>
      <c r="B2066">
        <v>369</v>
      </c>
      <c r="C2066" s="187">
        <v>22.600000381469727</v>
      </c>
      <c r="D2066">
        <v>0</v>
      </c>
      <c r="E2066" s="184"/>
      <c r="F2066" s="184"/>
      <c r="G2066" s="185"/>
      <c r="H2066" s="184"/>
      <c r="I2066" s="185"/>
      <c r="J2066" s="184"/>
      <c r="K2066" s="184"/>
    </row>
    <row r="2067" spans="1:11" ht="12.75">
      <c r="A2067">
        <v>372</v>
      </c>
      <c r="B2067">
        <v>384</v>
      </c>
      <c r="C2067" s="187">
        <v>19.799999237060547</v>
      </c>
      <c r="D2067">
        <v>0</v>
      </c>
      <c r="E2067" s="184"/>
      <c r="F2067" s="184"/>
      <c r="G2067" s="185"/>
      <c r="H2067" s="184"/>
      <c r="I2067" s="185"/>
      <c r="J2067" s="184"/>
      <c r="K2067" s="184"/>
    </row>
    <row r="2068" spans="1:11" ht="12.75">
      <c r="A2068">
        <v>372</v>
      </c>
      <c r="B2068">
        <v>393</v>
      </c>
      <c r="C2068" s="187">
        <v>27.100000381469727</v>
      </c>
      <c r="D2068">
        <v>0</v>
      </c>
      <c r="E2068" s="184"/>
      <c r="F2068" s="184"/>
      <c r="G2068" s="185"/>
      <c r="H2068" s="184"/>
      <c r="I2068" s="185"/>
      <c r="J2068" s="184"/>
      <c r="K2068" s="184"/>
    </row>
    <row r="2069" spans="1:11" ht="12.75">
      <c r="A2069">
        <v>372</v>
      </c>
      <c r="B2069">
        <v>401</v>
      </c>
      <c r="C2069" s="187">
        <v>32.70000076293945</v>
      </c>
      <c r="D2069">
        <v>0</v>
      </c>
      <c r="E2069" s="184"/>
      <c r="F2069" s="184"/>
      <c r="G2069" s="185"/>
      <c r="H2069" s="184"/>
      <c r="I2069" s="185"/>
      <c r="J2069" s="184"/>
      <c r="K2069" s="184"/>
    </row>
    <row r="2070" spans="1:11" ht="12.75">
      <c r="A2070">
        <v>372</v>
      </c>
      <c r="B2070">
        <v>407</v>
      </c>
      <c r="C2070" s="187">
        <v>38.70000076293945</v>
      </c>
      <c r="D2070">
        <v>0</v>
      </c>
      <c r="E2070" s="184"/>
      <c r="F2070" s="184"/>
      <c r="G2070" s="185"/>
      <c r="H2070" s="184"/>
      <c r="I2070" s="185"/>
      <c r="J2070" s="184"/>
      <c r="K2070" s="184"/>
    </row>
    <row r="2071" spans="1:11" ht="12.75">
      <c r="A2071">
        <v>372</v>
      </c>
      <c r="B2071">
        <v>411</v>
      </c>
      <c r="C2071" s="187">
        <v>41.900001525878906</v>
      </c>
      <c r="D2071">
        <v>0</v>
      </c>
      <c r="E2071" s="184"/>
      <c r="F2071" s="184"/>
      <c r="G2071" s="185"/>
      <c r="H2071" s="184"/>
      <c r="I2071" s="185"/>
      <c r="J2071" s="184"/>
      <c r="K2071" s="184"/>
    </row>
    <row r="2072" spans="1:11" ht="12.75">
      <c r="A2072">
        <v>372</v>
      </c>
      <c r="B2072">
        <v>413</v>
      </c>
      <c r="C2072" s="187">
        <v>45.599998474121094</v>
      </c>
      <c r="D2072">
        <v>0</v>
      </c>
      <c r="E2072" s="184"/>
      <c r="F2072" s="184"/>
      <c r="G2072" s="185"/>
      <c r="H2072" s="184"/>
      <c r="I2072" s="185"/>
      <c r="J2072" s="184"/>
      <c r="K2072" s="184"/>
    </row>
    <row r="2073" spans="1:11" ht="12.75">
      <c r="A2073">
        <v>372</v>
      </c>
      <c r="B2073">
        <v>464</v>
      </c>
      <c r="C2073" s="187">
        <v>62.79999923706055</v>
      </c>
      <c r="D2073">
        <v>0</v>
      </c>
      <c r="E2073" s="184"/>
      <c r="F2073" s="184"/>
      <c r="G2073" s="185"/>
      <c r="H2073" s="184"/>
      <c r="I2073" s="185"/>
      <c r="J2073" s="184"/>
      <c r="K2073" s="184"/>
    </row>
    <row r="2074" spans="1:11" ht="12.75">
      <c r="A2074">
        <v>372</v>
      </c>
      <c r="B2074">
        <v>500</v>
      </c>
      <c r="C2074" s="187">
        <v>44.900001525878906</v>
      </c>
      <c r="D2074">
        <v>0</v>
      </c>
      <c r="E2074" s="184"/>
      <c r="F2074" s="184"/>
      <c r="G2074" s="185"/>
      <c r="H2074" s="184"/>
      <c r="I2074" s="185"/>
      <c r="J2074" s="184"/>
      <c r="K2074" s="184"/>
    </row>
    <row r="2075" spans="1:11" ht="12.75">
      <c r="A2075">
        <v>372</v>
      </c>
      <c r="B2075">
        <v>501</v>
      </c>
      <c r="C2075" s="187">
        <v>33.5</v>
      </c>
      <c r="D2075">
        <v>0</v>
      </c>
      <c r="E2075" s="184"/>
      <c r="F2075" s="184"/>
      <c r="G2075" s="185"/>
      <c r="H2075" s="184"/>
      <c r="I2075" s="185"/>
      <c r="J2075" s="184"/>
      <c r="K2075" s="184"/>
    </row>
    <row r="2076" spans="1:11" ht="12.75">
      <c r="A2076">
        <v>372</v>
      </c>
      <c r="B2076">
        <v>502</v>
      </c>
      <c r="C2076" s="187">
        <v>21.600000381469727</v>
      </c>
      <c r="D2076">
        <v>0</v>
      </c>
      <c r="E2076" s="184"/>
      <c r="F2076" s="184"/>
      <c r="G2076" s="185"/>
      <c r="H2076" s="184"/>
      <c r="I2076" s="185"/>
      <c r="J2076" s="184"/>
      <c r="K2076" s="184"/>
    </row>
    <row r="2077" spans="1:11" ht="12.75">
      <c r="A2077">
        <v>372</v>
      </c>
      <c r="B2077">
        <v>504</v>
      </c>
      <c r="C2077" s="187">
        <v>19.799999237060547</v>
      </c>
      <c r="D2077">
        <v>0</v>
      </c>
      <c r="E2077" s="184"/>
      <c r="F2077" s="184"/>
      <c r="G2077" s="185"/>
      <c r="H2077" s="184"/>
      <c r="I2077" s="185"/>
      <c r="J2077" s="184"/>
      <c r="K2077" s="184"/>
    </row>
    <row r="2078" spans="1:11" ht="12.75">
      <c r="A2078">
        <v>372</v>
      </c>
      <c r="B2078">
        <v>505</v>
      </c>
      <c r="C2078" s="187">
        <v>26.399999618530273</v>
      </c>
      <c r="D2078">
        <v>0</v>
      </c>
      <c r="E2078" s="184"/>
      <c r="F2078" s="184"/>
      <c r="G2078" s="185"/>
      <c r="H2078" s="184"/>
      <c r="I2078" s="185"/>
      <c r="J2078" s="184"/>
      <c r="K2078" s="184"/>
    </row>
    <row r="2079" spans="1:11" ht="12.75">
      <c r="A2079">
        <v>372</v>
      </c>
      <c r="B2079">
        <v>507</v>
      </c>
      <c r="C2079" s="187">
        <v>47.099998474121094</v>
      </c>
      <c r="D2079">
        <v>0</v>
      </c>
      <c r="E2079" s="184"/>
      <c r="F2079" s="184"/>
      <c r="G2079" s="185"/>
      <c r="H2079" s="184"/>
      <c r="I2079" s="185"/>
      <c r="J2079" s="184"/>
      <c r="K2079" s="184"/>
    </row>
    <row r="2080" spans="1:11" ht="12.75">
      <c r="A2080">
        <v>372</v>
      </c>
      <c r="B2080">
        <v>510</v>
      </c>
      <c r="C2080" s="187">
        <v>72.9000015258789</v>
      </c>
      <c r="D2080">
        <v>0</v>
      </c>
      <c r="E2080" s="184"/>
      <c r="F2080" s="184"/>
      <c r="G2080" s="185"/>
      <c r="H2080" s="184"/>
      <c r="I2080" s="185"/>
      <c r="J2080" s="184"/>
      <c r="K2080" s="184"/>
    </row>
    <row r="2081" spans="1:11" ht="12.75">
      <c r="A2081">
        <v>372</v>
      </c>
      <c r="B2081">
        <v>511</v>
      </c>
      <c r="C2081" s="187">
        <v>82</v>
      </c>
      <c r="D2081">
        <v>0</v>
      </c>
      <c r="E2081" s="184"/>
      <c r="F2081" s="184"/>
      <c r="G2081" s="185"/>
      <c r="H2081" s="184"/>
      <c r="I2081" s="185"/>
      <c r="J2081" s="184"/>
      <c r="K2081" s="184"/>
    </row>
    <row r="2082" spans="1:11" ht="12.75">
      <c r="A2082">
        <v>372</v>
      </c>
      <c r="B2082">
        <v>512</v>
      </c>
      <c r="C2082" s="187">
        <v>69.0999984741211</v>
      </c>
      <c r="D2082">
        <v>0</v>
      </c>
      <c r="E2082" s="184"/>
      <c r="F2082" s="184"/>
      <c r="G2082" s="185"/>
      <c r="H2082" s="184"/>
      <c r="I2082" s="185"/>
      <c r="J2082" s="184"/>
      <c r="K2082" s="184"/>
    </row>
    <row r="2083" spans="1:11" ht="12.75">
      <c r="A2083">
        <v>372</v>
      </c>
      <c r="B2083">
        <v>513</v>
      </c>
      <c r="C2083" s="187">
        <v>82.19999694824219</v>
      </c>
      <c r="D2083">
        <v>0</v>
      </c>
      <c r="E2083" s="184"/>
      <c r="F2083" s="184"/>
      <c r="G2083" s="185"/>
      <c r="H2083" s="184"/>
      <c r="I2083" s="185"/>
      <c r="J2083" s="184"/>
      <c r="K2083" s="184"/>
    </row>
    <row r="2084" spans="1:11" ht="12.75">
      <c r="A2084">
        <v>372</v>
      </c>
      <c r="B2084">
        <v>516</v>
      </c>
      <c r="C2084" s="187">
        <v>99.19999694824219</v>
      </c>
      <c r="D2084">
        <v>0</v>
      </c>
      <c r="E2084" s="184"/>
      <c r="F2084" s="184"/>
      <c r="G2084" s="185"/>
      <c r="H2084" s="184"/>
      <c r="I2084" s="185"/>
      <c r="J2084" s="184"/>
      <c r="K2084" s="184"/>
    </row>
    <row r="2085" spans="1:11" ht="12.75">
      <c r="A2085">
        <v>372</v>
      </c>
      <c r="B2085">
        <v>520</v>
      </c>
      <c r="C2085" s="187">
        <v>110</v>
      </c>
      <c r="D2085">
        <v>0</v>
      </c>
      <c r="E2085" s="184"/>
      <c r="F2085" s="184"/>
      <c r="G2085" s="185"/>
      <c r="H2085" s="184"/>
      <c r="I2085" s="185"/>
      <c r="J2085" s="184"/>
      <c r="K2085" s="184"/>
    </row>
    <row r="2086" spans="1:11" ht="12.75">
      <c r="A2086">
        <v>373</v>
      </c>
      <c r="B2086">
        <v>370</v>
      </c>
      <c r="C2086" s="187">
        <v>6</v>
      </c>
      <c r="D2086">
        <v>0</v>
      </c>
      <c r="E2086" s="184"/>
      <c r="F2086" s="184"/>
      <c r="G2086" s="185"/>
      <c r="H2086" s="184"/>
      <c r="I2086" s="185"/>
      <c r="J2086" s="184"/>
      <c r="K2086" s="184"/>
    </row>
    <row r="2087" spans="1:11" ht="12.75">
      <c r="A2087">
        <v>373</v>
      </c>
      <c r="B2087">
        <v>378</v>
      </c>
      <c r="C2087" s="187">
        <v>8</v>
      </c>
      <c r="D2087">
        <v>0</v>
      </c>
      <c r="E2087" s="184"/>
      <c r="F2087" s="184"/>
      <c r="G2087" s="185"/>
      <c r="H2087" s="184"/>
      <c r="I2087" s="185"/>
      <c r="J2087" s="184"/>
      <c r="K2087" s="184"/>
    </row>
    <row r="2088" spans="1:11" ht="12.75">
      <c r="A2088">
        <v>375</v>
      </c>
      <c r="B2088">
        <v>363</v>
      </c>
      <c r="C2088" s="187">
        <v>15.399999618530273</v>
      </c>
      <c r="D2088">
        <v>0</v>
      </c>
      <c r="E2088" s="184"/>
      <c r="F2088" s="184"/>
      <c r="G2088" s="185"/>
      <c r="H2088" s="184"/>
      <c r="I2088" s="185"/>
      <c r="J2088" s="184"/>
      <c r="K2088" s="184"/>
    </row>
    <row r="2089" spans="1:11" ht="12.75">
      <c r="A2089">
        <v>375</v>
      </c>
      <c r="B2089">
        <v>366</v>
      </c>
      <c r="C2089" s="187">
        <v>7.300000190734863</v>
      </c>
      <c r="D2089">
        <v>0</v>
      </c>
      <c r="E2089" s="184"/>
      <c r="F2089" s="184"/>
      <c r="G2089" s="185"/>
      <c r="H2089" s="184"/>
      <c r="I2089" s="185"/>
      <c r="J2089" s="184"/>
      <c r="K2089" s="184"/>
    </row>
    <row r="2090" spans="1:11" ht="12.75">
      <c r="A2090">
        <v>375</v>
      </c>
      <c r="B2090">
        <v>369</v>
      </c>
      <c r="C2090" s="187">
        <v>5.699999809265137</v>
      </c>
      <c r="D2090">
        <v>0</v>
      </c>
      <c r="E2090" s="184"/>
      <c r="F2090" s="184"/>
      <c r="G2090" s="185"/>
      <c r="H2090" s="184"/>
      <c r="I2090" s="185"/>
      <c r="J2090" s="184"/>
      <c r="K2090" s="184"/>
    </row>
    <row r="2091" spans="1:11" ht="12.75">
      <c r="A2091">
        <v>375</v>
      </c>
      <c r="B2091">
        <v>379</v>
      </c>
      <c r="C2091" s="187">
        <v>3.4000000953674316</v>
      </c>
      <c r="D2091">
        <v>0</v>
      </c>
      <c r="E2091" s="184"/>
      <c r="F2091" s="184"/>
      <c r="G2091" s="185"/>
      <c r="H2091" s="184"/>
      <c r="I2091" s="185"/>
      <c r="J2091" s="184"/>
      <c r="K2091" s="184"/>
    </row>
    <row r="2092" spans="1:11" ht="12.75">
      <c r="A2092">
        <v>375</v>
      </c>
      <c r="B2092">
        <v>384</v>
      </c>
      <c r="C2092" s="187">
        <v>5.800000190734863</v>
      </c>
      <c r="D2092">
        <v>0</v>
      </c>
      <c r="E2092" s="184"/>
      <c r="F2092" s="184"/>
      <c r="G2092" s="185"/>
      <c r="H2092" s="184"/>
      <c r="I2092" s="185"/>
      <c r="J2092" s="184"/>
      <c r="K2092" s="184"/>
    </row>
    <row r="2093" spans="1:11" ht="12.75">
      <c r="A2093">
        <v>376</v>
      </c>
      <c r="B2093">
        <v>370</v>
      </c>
      <c r="C2093" s="187">
        <v>4</v>
      </c>
      <c r="D2093">
        <v>0</v>
      </c>
      <c r="E2093" s="184"/>
      <c r="F2093" s="184"/>
      <c r="G2093" s="185"/>
      <c r="H2093" s="184"/>
      <c r="I2093" s="185"/>
      <c r="J2093" s="184"/>
      <c r="K2093" s="184"/>
    </row>
    <row r="2094" spans="1:11" ht="12.75">
      <c r="A2094">
        <v>376</v>
      </c>
      <c r="B2094">
        <v>378</v>
      </c>
      <c r="C2094" s="187">
        <v>6</v>
      </c>
      <c r="D2094">
        <v>0</v>
      </c>
      <c r="E2094" s="184"/>
      <c r="F2094" s="184"/>
      <c r="G2094" s="185"/>
      <c r="H2094" s="184"/>
      <c r="I2094" s="185"/>
      <c r="J2094" s="184"/>
      <c r="K2094" s="184"/>
    </row>
    <row r="2095" spans="1:11" ht="12.75">
      <c r="A2095">
        <v>376</v>
      </c>
      <c r="B2095">
        <v>381</v>
      </c>
      <c r="C2095" s="187">
        <v>5</v>
      </c>
      <c r="D2095">
        <v>0</v>
      </c>
      <c r="E2095" s="184"/>
      <c r="F2095" s="184"/>
      <c r="G2095" s="185"/>
      <c r="H2095" s="184"/>
      <c r="I2095" s="185"/>
      <c r="J2095" s="184"/>
      <c r="K2095" s="184"/>
    </row>
    <row r="2096" spans="1:11" ht="12.75">
      <c r="A2096">
        <v>378</v>
      </c>
      <c r="B2096">
        <v>370</v>
      </c>
      <c r="C2096" s="187">
        <v>4.400000095367432</v>
      </c>
      <c r="D2096">
        <v>0</v>
      </c>
      <c r="E2096" s="184"/>
      <c r="F2096" s="184"/>
      <c r="G2096" s="185"/>
      <c r="H2096" s="184"/>
      <c r="I2096" s="185"/>
      <c r="J2096" s="184"/>
      <c r="K2096" s="184"/>
    </row>
    <row r="2097" spans="1:11" ht="12.75">
      <c r="A2097">
        <v>378</v>
      </c>
      <c r="B2097">
        <v>373</v>
      </c>
      <c r="C2097" s="187">
        <v>8</v>
      </c>
      <c r="D2097">
        <v>0</v>
      </c>
      <c r="E2097" s="184"/>
      <c r="F2097" s="184"/>
      <c r="G2097" s="185"/>
      <c r="H2097" s="184"/>
      <c r="I2097" s="185"/>
      <c r="J2097" s="184"/>
      <c r="K2097" s="184"/>
    </row>
    <row r="2098" spans="1:11" ht="12.75">
      <c r="A2098">
        <v>378</v>
      </c>
      <c r="B2098">
        <v>376</v>
      </c>
      <c r="C2098" s="187">
        <v>6</v>
      </c>
      <c r="D2098">
        <v>0</v>
      </c>
      <c r="E2098" s="184"/>
      <c r="F2098" s="184"/>
      <c r="G2098" s="185"/>
      <c r="H2098" s="184"/>
      <c r="I2098" s="185"/>
      <c r="J2098" s="184"/>
      <c r="K2098" s="184"/>
    </row>
    <row r="2099" spans="1:11" ht="12.75">
      <c r="A2099">
        <v>378</v>
      </c>
      <c r="B2099">
        <v>379</v>
      </c>
      <c r="C2099" s="187">
        <v>3.700000047683716</v>
      </c>
      <c r="D2099">
        <v>0</v>
      </c>
      <c r="E2099" s="184"/>
      <c r="F2099" s="184"/>
      <c r="G2099" s="185"/>
      <c r="H2099" s="184"/>
      <c r="I2099" s="185"/>
      <c r="J2099" s="184"/>
      <c r="K2099" s="184"/>
    </row>
    <row r="2100" spans="1:11" ht="12.75">
      <c r="A2100">
        <v>378</v>
      </c>
      <c r="B2100">
        <v>381</v>
      </c>
      <c r="C2100" s="187">
        <v>3.5999999046325684</v>
      </c>
      <c r="D2100">
        <v>0</v>
      </c>
      <c r="E2100" s="184"/>
      <c r="F2100" s="184"/>
      <c r="G2100" s="185"/>
      <c r="H2100" s="184"/>
      <c r="I2100" s="185"/>
      <c r="J2100" s="184"/>
      <c r="K2100" s="184"/>
    </row>
    <row r="2101" spans="1:11" ht="12.75">
      <c r="A2101">
        <v>378</v>
      </c>
      <c r="B2101">
        <v>385</v>
      </c>
      <c r="C2101" s="187">
        <v>6.699999809265137</v>
      </c>
      <c r="D2101">
        <v>0</v>
      </c>
      <c r="E2101" s="184"/>
      <c r="F2101" s="184"/>
      <c r="G2101" s="185"/>
      <c r="H2101" s="184"/>
      <c r="I2101" s="185"/>
      <c r="J2101" s="184"/>
      <c r="K2101" s="184"/>
    </row>
    <row r="2102" spans="1:11" ht="12.75">
      <c r="A2102">
        <v>379</v>
      </c>
      <c r="B2102">
        <v>359</v>
      </c>
      <c r="C2102" s="187">
        <v>20</v>
      </c>
      <c r="D2102">
        <v>0</v>
      </c>
      <c r="E2102" s="184"/>
      <c r="F2102" s="184"/>
      <c r="G2102" s="185"/>
      <c r="H2102" s="184"/>
      <c r="I2102" s="185"/>
      <c r="J2102" s="184"/>
      <c r="K2102" s="184"/>
    </row>
    <row r="2103" spans="1:11" ht="12.75">
      <c r="A2103">
        <v>379</v>
      </c>
      <c r="B2103">
        <v>367</v>
      </c>
      <c r="C2103" s="187">
        <v>14.899999618530273</v>
      </c>
      <c r="D2103">
        <v>0</v>
      </c>
      <c r="E2103" s="184"/>
      <c r="F2103" s="184"/>
      <c r="G2103" s="185"/>
      <c r="H2103" s="184"/>
      <c r="I2103" s="185"/>
      <c r="J2103" s="184"/>
      <c r="K2103" s="184"/>
    </row>
    <row r="2104" spans="1:11" ht="12.75">
      <c r="A2104">
        <v>379</v>
      </c>
      <c r="B2104">
        <v>375</v>
      </c>
      <c r="C2104" s="187">
        <v>3.4000000953674316</v>
      </c>
      <c r="D2104">
        <v>0</v>
      </c>
      <c r="E2104" s="184"/>
      <c r="F2104" s="184"/>
      <c r="G2104" s="185"/>
      <c r="H2104" s="184"/>
      <c r="I2104" s="185"/>
      <c r="J2104" s="184"/>
      <c r="K2104" s="184"/>
    </row>
    <row r="2105" spans="1:11" ht="12.75">
      <c r="A2105">
        <v>379</v>
      </c>
      <c r="B2105">
        <v>378</v>
      </c>
      <c r="C2105" s="187">
        <v>3.700000047683716</v>
      </c>
      <c r="D2105">
        <v>0</v>
      </c>
      <c r="E2105" s="184"/>
      <c r="F2105" s="184"/>
      <c r="G2105" s="185"/>
      <c r="H2105" s="184"/>
      <c r="I2105" s="185"/>
      <c r="J2105" s="184"/>
      <c r="K2105" s="184"/>
    </row>
    <row r="2106" spans="1:11" ht="12.75">
      <c r="A2106">
        <v>379</v>
      </c>
      <c r="B2106">
        <v>381</v>
      </c>
      <c r="C2106" s="187">
        <v>2.0999999046325684</v>
      </c>
      <c r="D2106">
        <v>0</v>
      </c>
      <c r="E2106" s="184"/>
      <c r="F2106" s="184"/>
      <c r="G2106" s="185"/>
      <c r="H2106" s="184"/>
      <c r="I2106" s="185"/>
      <c r="J2106" s="184"/>
      <c r="K2106" s="184"/>
    </row>
    <row r="2107" spans="1:11" ht="12.75">
      <c r="A2107">
        <v>379</v>
      </c>
      <c r="B2107">
        <v>384</v>
      </c>
      <c r="C2107" s="187">
        <v>3.5999999046325684</v>
      </c>
      <c r="D2107">
        <v>0</v>
      </c>
      <c r="E2107" s="184"/>
      <c r="F2107" s="184"/>
      <c r="G2107" s="185"/>
      <c r="H2107" s="184"/>
      <c r="I2107" s="185"/>
      <c r="J2107" s="184"/>
      <c r="K2107" s="184"/>
    </row>
    <row r="2108" spans="1:11" ht="12.75">
      <c r="A2108">
        <v>379</v>
      </c>
      <c r="B2108">
        <v>385</v>
      </c>
      <c r="C2108" s="187">
        <v>4.599999904632568</v>
      </c>
      <c r="D2108">
        <v>0</v>
      </c>
      <c r="E2108" s="184"/>
      <c r="F2108" s="184"/>
      <c r="G2108" s="185"/>
      <c r="H2108" s="184"/>
      <c r="I2108" s="185"/>
      <c r="J2108" s="184"/>
      <c r="K2108" s="184"/>
    </row>
    <row r="2109" spans="1:11" ht="12.75">
      <c r="A2109">
        <v>379</v>
      </c>
      <c r="B2109">
        <v>388</v>
      </c>
      <c r="C2109" s="187">
        <v>8.600000381469727</v>
      </c>
      <c r="D2109">
        <v>0</v>
      </c>
      <c r="E2109" s="184"/>
      <c r="F2109" s="184"/>
      <c r="G2109" s="185"/>
      <c r="H2109" s="184"/>
      <c r="I2109" s="185"/>
      <c r="J2109" s="184"/>
      <c r="K2109" s="184"/>
    </row>
    <row r="2110" spans="1:11" ht="12.75">
      <c r="A2110">
        <v>381</v>
      </c>
      <c r="B2110">
        <v>376</v>
      </c>
      <c r="C2110" s="187">
        <v>5</v>
      </c>
      <c r="D2110">
        <v>0</v>
      </c>
      <c r="E2110" s="184"/>
      <c r="F2110" s="184"/>
      <c r="G2110" s="185"/>
      <c r="H2110" s="184"/>
      <c r="I2110" s="185"/>
      <c r="J2110" s="184"/>
      <c r="K2110" s="184"/>
    </row>
    <row r="2111" spans="1:11" ht="12.75">
      <c r="A2111">
        <v>381</v>
      </c>
      <c r="B2111">
        <v>378</v>
      </c>
      <c r="C2111" s="187">
        <v>3.5999999046325684</v>
      </c>
      <c r="D2111">
        <v>0</v>
      </c>
      <c r="E2111" s="184"/>
      <c r="F2111" s="184"/>
      <c r="G2111" s="185"/>
      <c r="H2111" s="184"/>
      <c r="I2111" s="185"/>
      <c r="J2111" s="184"/>
      <c r="K2111" s="184"/>
    </row>
    <row r="2112" spans="1:11" ht="12.75">
      <c r="A2112">
        <v>381</v>
      </c>
      <c r="B2112">
        <v>379</v>
      </c>
      <c r="C2112" s="187">
        <v>2.0999999046325684</v>
      </c>
      <c r="D2112">
        <v>0</v>
      </c>
      <c r="E2112" s="184"/>
      <c r="F2112" s="184"/>
      <c r="G2112" s="185"/>
      <c r="H2112" s="184"/>
      <c r="I2112" s="185"/>
      <c r="J2112" s="184"/>
      <c r="K2112" s="184"/>
    </row>
    <row r="2113" spans="1:11" ht="12.75">
      <c r="A2113">
        <v>381</v>
      </c>
      <c r="B2113">
        <v>385</v>
      </c>
      <c r="C2113" s="187">
        <v>3.0999999046325684</v>
      </c>
      <c r="D2113">
        <v>0</v>
      </c>
      <c r="E2113" s="184"/>
      <c r="F2113" s="184"/>
      <c r="G2113" s="185"/>
      <c r="H2113" s="184"/>
      <c r="I2113" s="185"/>
      <c r="J2113" s="184"/>
      <c r="K2113" s="184"/>
    </row>
    <row r="2114" spans="1:11" ht="12.75">
      <c r="A2114">
        <v>381</v>
      </c>
      <c r="B2114">
        <v>388</v>
      </c>
      <c r="C2114" s="187">
        <v>6.400000095367432</v>
      </c>
      <c r="D2114">
        <v>0</v>
      </c>
      <c r="E2114" s="184"/>
      <c r="F2114" s="184"/>
      <c r="G2114" s="185"/>
      <c r="H2114" s="184"/>
      <c r="I2114" s="185"/>
      <c r="J2114" s="184"/>
      <c r="K2114" s="184"/>
    </row>
    <row r="2115" spans="1:11" ht="12.75">
      <c r="A2115">
        <v>384</v>
      </c>
      <c r="B2115">
        <v>351</v>
      </c>
      <c r="C2115" s="187">
        <v>26.299999237060547</v>
      </c>
      <c r="D2115">
        <v>0</v>
      </c>
      <c r="E2115" s="184"/>
      <c r="F2115" s="184"/>
      <c r="G2115" s="185"/>
      <c r="H2115" s="184"/>
      <c r="I2115" s="185"/>
      <c r="J2115" s="184"/>
      <c r="K2115" s="184"/>
    </row>
    <row r="2116" spans="1:11" ht="12.75">
      <c r="A2116">
        <v>384</v>
      </c>
      <c r="B2116">
        <v>359</v>
      </c>
      <c r="C2116" s="187">
        <v>21.600000381469727</v>
      </c>
      <c r="D2116">
        <v>0</v>
      </c>
      <c r="E2116" s="184"/>
      <c r="F2116" s="184"/>
      <c r="G2116" s="185"/>
      <c r="H2116" s="184"/>
      <c r="I2116" s="185"/>
      <c r="J2116" s="184"/>
      <c r="K2116" s="184"/>
    </row>
    <row r="2117" spans="1:11" ht="12.75">
      <c r="A2117">
        <v>384</v>
      </c>
      <c r="B2117">
        <v>363</v>
      </c>
      <c r="C2117" s="187">
        <v>19.600000381469727</v>
      </c>
      <c r="D2117">
        <v>0</v>
      </c>
      <c r="E2117" s="184"/>
      <c r="F2117" s="184"/>
      <c r="G2117" s="185"/>
      <c r="H2117" s="184"/>
      <c r="I2117" s="185"/>
      <c r="J2117" s="184"/>
      <c r="K2117" s="184"/>
    </row>
    <row r="2118" spans="1:11" ht="12.75">
      <c r="A2118">
        <v>384</v>
      </c>
      <c r="B2118">
        <v>366</v>
      </c>
      <c r="C2118" s="187">
        <v>12.899999618530273</v>
      </c>
      <c r="D2118">
        <v>0</v>
      </c>
      <c r="E2118" s="184"/>
      <c r="F2118" s="184"/>
      <c r="G2118" s="185"/>
      <c r="H2118" s="184"/>
      <c r="I2118" s="185"/>
      <c r="J2118" s="184"/>
      <c r="K2118" s="184"/>
    </row>
    <row r="2119" spans="1:11" ht="12.75">
      <c r="A2119">
        <v>384</v>
      </c>
      <c r="B2119">
        <v>367</v>
      </c>
      <c r="C2119" s="187">
        <v>14.600000381469727</v>
      </c>
      <c r="D2119">
        <v>0</v>
      </c>
      <c r="E2119" s="184"/>
      <c r="F2119" s="184"/>
      <c r="G2119" s="185"/>
      <c r="H2119" s="184"/>
      <c r="I2119" s="185"/>
      <c r="J2119" s="184"/>
      <c r="K2119" s="184"/>
    </row>
    <row r="2120" spans="1:11" ht="12.75">
      <c r="A2120">
        <v>384</v>
      </c>
      <c r="B2120">
        <v>372</v>
      </c>
      <c r="C2120" s="187">
        <v>19.799999237060547</v>
      </c>
      <c r="D2120">
        <v>0</v>
      </c>
      <c r="E2120" s="184"/>
      <c r="F2120" s="184"/>
      <c r="G2120" s="185"/>
      <c r="H2120" s="184"/>
      <c r="I2120" s="185"/>
      <c r="J2120" s="184"/>
      <c r="K2120" s="184"/>
    </row>
    <row r="2121" spans="1:11" ht="12.75">
      <c r="A2121">
        <v>384</v>
      </c>
      <c r="B2121">
        <v>375</v>
      </c>
      <c r="C2121" s="187">
        <v>5.800000190734863</v>
      </c>
      <c r="D2121">
        <v>0</v>
      </c>
      <c r="E2121" s="184"/>
      <c r="F2121" s="184"/>
      <c r="G2121" s="185"/>
      <c r="H2121" s="184"/>
      <c r="I2121" s="185"/>
      <c r="J2121" s="184"/>
      <c r="K2121" s="184"/>
    </row>
    <row r="2122" spans="1:11" ht="12.75">
      <c r="A2122">
        <v>384</v>
      </c>
      <c r="B2122">
        <v>379</v>
      </c>
      <c r="C2122" s="187">
        <v>3.5999999046325684</v>
      </c>
      <c r="D2122">
        <v>0</v>
      </c>
      <c r="E2122" s="184"/>
      <c r="F2122" s="184"/>
      <c r="G2122" s="185"/>
      <c r="H2122" s="184"/>
      <c r="I2122" s="185"/>
      <c r="J2122" s="184"/>
      <c r="K2122" s="184"/>
    </row>
    <row r="2123" spans="1:11" ht="12.75">
      <c r="A2123">
        <v>384</v>
      </c>
      <c r="B2123">
        <v>385</v>
      </c>
      <c r="C2123" s="187">
        <v>6</v>
      </c>
      <c r="D2123">
        <v>0</v>
      </c>
      <c r="E2123" s="184"/>
      <c r="F2123" s="184"/>
      <c r="G2123" s="185"/>
      <c r="H2123" s="184"/>
      <c r="I2123" s="185"/>
      <c r="J2123" s="184"/>
      <c r="K2123" s="184"/>
    </row>
    <row r="2124" spans="1:11" ht="12.75">
      <c r="A2124">
        <v>384</v>
      </c>
      <c r="B2124">
        <v>387</v>
      </c>
      <c r="C2124" s="187">
        <v>4.599999904632568</v>
      </c>
      <c r="D2124">
        <v>0</v>
      </c>
      <c r="E2124" s="184"/>
      <c r="F2124" s="184"/>
      <c r="G2124" s="185"/>
      <c r="H2124" s="184"/>
      <c r="I2124" s="185"/>
      <c r="J2124" s="184"/>
      <c r="K2124" s="184"/>
    </row>
    <row r="2125" spans="1:11" ht="12.75">
      <c r="A2125">
        <v>384</v>
      </c>
      <c r="B2125">
        <v>393</v>
      </c>
      <c r="C2125" s="187">
        <v>9.699999809265137</v>
      </c>
      <c r="D2125">
        <v>0</v>
      </c>
      <c r="E2125" s="184"/>
      <c r="F2125" s="184"/>
      <c r="G2125" s="185"/>
      <c r="H2125" s="184"/>
      <c r="I2125" s="185"/>
      <c r="J2125" s="184"/>
      <c r="K2125" s="184"/>
    </row>
    <row r="2126" spans="1:11" ht="12.75">
      <c r="A2126">
        <v>384</v>
      </c>
      <c r="B2126">
        <v>401</v>
      </c>
      <c r="C2126" s="187">
        <v>19.299999237060547</v>
      </c>
      <c r="D2126">
        <v>0</v>
      </c>
      <c r="E2126" s="184"/>
      <c r="F2126" s="184"/>
      <c r="G2126" s="185"/>
      <c r="H2126" s="184"/>
      <c r="I2126" s="185"/>
      <c r="J2126" s="184"/>
      <c r="K2126" s="184"/>
    </row>
    <row r="2127" spans="1:11" ht="12.75">
      <c r="A2127">
        <v>384</v>
      </c>
      <c r="B2127">
        <v>407</v>
      </c>
      <c r="C2127" s="187">
        <v>27.200000762939453</v>
      </c>
      <c r="D2127">
        <v>0</v>
      </c>
      <c r="E2127" s="184"/>
      <c r="F2127" s="184"/>
      <c r="G2127" s="185"/>
      <c r="H2127" s="184"/>
      <c r="I2127" s="185"/>
      <c r="J2127" s="184"/>
      <c r="K2127" s="184"/>
    </row>
    <row r="2128" spans="1:11" ht="12.75">
      <c r="A2128">
        <v>384</v>
      </c>
      <c r="B2128">
        <v>411</v>
      </c>
      <c r="C2128" s="187">
        <v>33.79999923706055</v>
      </c>
      <c r="D2128">
        <v>0</v>
      </c>
      <c r="E2128" s="184"/>
      <c r="F2128" s="184"/>
      <c r="G2128" s="185"/>
      <c r="H2128" s="184"/>
      <c r="I2128" s="185"/>
      <c r="J2128" s="184"/>
      <c r="K2128" s="184"/>
    </row>
    <row r="2129" spans="1:11" ht="12.75">
      <c r="A2129">
        <v>384</v>
      </c>
      <c r="B2129">
        <v>464</v>
      </c>
      <c r="C2129" s="187">
        <v>57.400001525878906</v>
      </c>
      <c r="D2129">
        <v>0</v>
      </c>
      <c r="E2129" s="184"/>
      <c r="F2129" s="184"/>
      <c r="G2129" s="185"/>
      <c r="H2129" s="184"/>
      <c r="I2129" s="185"/>
      <c r="J2129" s="184"/>
      <c r="K2129" s="184"/>
    </row>
    <row r="2130" spans="1:11" ht="12.75">
      <c r="A2130">
        <v>384</v>
      </c>
      <c r="B2130">
        <v>502</v>
      </c>
      <c r="C2130" s="187">
        <v>40.70000076293945</v>
      </c>
      <c r="D2130">
        <v>0</v>
      </c>
      <c r="E2130" s="184"/>
      <c r="F2130" s="184"/>
      <c r="G2130" s="185"/>
      <c r="H2130" s="184"/>
      <c r="I2130" s="185"/>
      <c r="J2130" s="184"/>
      <c r="K2130" s="184"/>
    </row>
    <row r="2131" spans="1:11" ht="12.75">
      <c r="A2131">
        <v>384</v>
      </c>
      <c r="B2131">
        <v>505</v>
      </c>
      <c r="C2131" s="187">
        <v>43.900001525878906</v>
      </c>
      <c r="D2131">
        <v>0</v>
      </c>
      <c r="E2131" s="184"/>
      <c r="F2131" s="184"/>
      <c r="G2131" s="185"/>
      <c r="H2131" s="184"/>
      <c r="I2131" s="185"/>
      <c r="J2131" s="184"/>
      <c r="K2131" s="184"/>
    </row>
    <row r="2132" spans="1:11" ht="12.75">
      <c r="A2132">
        <v>384</v>
      </c>
      <c r="B2132">
        <v>507</v>
      </c>
      <c r="C2132" s="187">
        <v>60.599998474121094</v>
      </c>
      <c r="D2132">
        <v>0</v>
      </c>
      <c r="E2132" s="184"/>
      <c r="F2132" s="184"/>
      <c r="G2132" s="185"/>
      <c r="H2132" s="184"/>
      <c r="I2132" s="185"/>
      <c r="J2132" s="184"/>
      <c r="K2132" s="184"/>
    </row>
    <row r="2133" spans="1:11" ht="12.75">
      <c r="A2133">
        <v>384</v>
      </c>
      <c r="B2133">
        <v>510</v>
      </c>
      <c r="C2133" s="187">
        <v>82.30000305175781</v>
      </c>
      <c r="D2133">
        <v>0</v>
      </c>
      <c r="E2133" s="184"/>
      <c r="F2133" s="184"/>
      <c r="G2133" s="185"/>
      <c r="H2133" s="184"/>
      <c r="I2133" s="185"/>
      <c r="J2133" s="184"/>
      <c r="K2133" s="184"/>
    </row>
    <row r="2134" spans="1:11" ht="12.75">
      <c r="A2134">
        <v>384</v>
      </c>
      <c r="B2134">
        <v>511</v>
      </c>
      <c r="C2134" s="187">
        <v>89.19999694824219</v>
      </c>
      <c r="D2134">
        <v>0</v>
      </c>
      <c r="E2134" s="184"/>
      <c r="F2134" s="184"/>
      <c r="G2134" s="185"/>
      <c r="H2134" s="184"/>
      <c r="I2134" s="185"/>
      <c r="J2134" s="184"/>
      <c r="K2134" s="184"/>
    </row>
    <row r="2135" spans="1:11" ht="12.75">
      <c r="A2135">
        <v>384</v>
      </c>
      <c r="B2135">
        <v>512</v>
      </c>
      <c r="C2135" s="187">
        <v>67</v>
      </c>
      <c r="D2135">
        <v>0</v>
      </c>
      <c r="E2135" s="184"/>
      <c r="F2135" s="184"/>
      <c r="G2135" s="185"/>
      <c r="H2135" s="184"/>
      <c r="I2135" s="185"/>
      <c r="J2135" s="184"/>
      <c r="K2135" s="184"/>
    </row>
    <row r="2136" spans="1:11" ht="12.75">
      <c r="A2136">
        <v>384</v>
      </c>
      <c r="B2136">
        <v>513</v>
      </c>
      <c r="C2136" s="187">
        <v>81.0999984741211</v>
      </c>
      <c r="D2136">
        <v>0</v>
      </c>
      <c r="E2136" s="184"/>
      <c r="F2136" s="184"/>
      <c r="G2136" s="185"/>
      <c r="H2136" s="184"/>
      <c r="I2136" s="185"/>
      <c r="J2136" s="184"/>
      <c r="K2136" s="184"/>
    </row>
    <row r="2137" spans="1:11" ht="12.75">
      <c r="A2137">
        <v>384</v>
      </c>
      <c r="B2137">
        <v>515</v>
      </c>
      <c r="C2137" s="187">
        <v>90.19999694824219</v>
      </c>
      <c r="D2137">
        <v>0</v>
      </c>
      <c r="E2137" s="184"/>
      <c r="F2137" s="184"/>
      <c r="G2137" s="185"/>
      <c r="H2137" s="184"/>
      <c r="I2137" s="185"/>
      <c r="J2137" s="184"/>
      <c r="K2137" s="184"/>
    </row>
    <row r="2138" spans="1:11" ht="12.75">
      <c r="A2138">
        <v>384</v>
      </c>
      <c r="B2138">
        <v>516</v>
      </c>
      <c r="C2138" s="187">
        <v>103.69999694824219</v>
      </c>
      <c r="D2138">
        <v>0</v>
      </c>
      <c r="E2138" s="184"/>
      <c r="F2138" s="184"/>
      <c r="G2138" s="185"/>
      <c r="H2138" s="184"/>
      <c r="I2138" s="185"/>
      <c r="J2138" s="184"/>
      <c r="K2138" s="184"/>
    </row>
    <row r="2139" spans="1:11" ht="12.75">
      <c r="A2139">
        <v>384</v>
      </c>
      <c r="B2139">
        <v>518</v>
      </c>
      <c r="C2139" s="187">
        <v>102.5999984741211</v>
      </c>
      <c r="D2139">
        <v>0</v>
      </c>
      <c r="E2139" s="184"/>
      <c r="F2139" s="184"/>
      <c r="G2139" s="185"/>
      <c r="H2139" s="184"/>
      <c r="I2139" s="185"/>
      <c r="J2139" s="184"/>
      <c r="K2139" s="184"/>
    </row>
    <row r="2140" spans="1:11" ht="12.75">
      <c r="A2140">
        <v>384</v>
      </c>
      <c r="B2140">
        <v>520</v>
      </c>
      <c r="C2140" s="187">
        <v>112.4000015258789</v>
      </c>
      <c r="D2140">
        <v>0</v>
      </c>
      <c r="E2140" s="184"/>
      <c r="F2140" s="184"/>
      <c r="G2140" s="185"/>
      <c r="H2140" s="184"/>
      <c r="I2140" s="185"/>
      <c r="J2140" s="184"/>
      <c r="K2140" s="184"/>
    </row>
    <row r="2141" spans="1:11" ht="12.75">
      <c r="A2141">
        <v>385</v>
      </c>
      <c r="B2141">
        <v>367</v>
      </c>
      <c r="C2141" s="187">
        <v>19.700000762939453</v>
      </c>
      <c r="D2141">
        <v>0</v>
      </c>
      <c r="E2141" s="184"/>
      <c r="F2141" s="184"/>
      <c r="G2141" s="185"/>
      <c r="H2141" s="184"/>
      <c r="I2141" s="185"/>
      <c r="J2141" s="184"/>
      <c r="K2141" s="184"/>
    </row>
    <row r="2142" spans="1:11" ht="12.75">
      <c r="A2142">
        <v>385</v>
      </c>
      <c r="B2142">
        <v>378</v>
      </c>
      <c r="C2142" s="187">
        <v>6.699999809265137</v>
      </c>
      <c r="D2142">
        <v>0</v>
      </c>
      <c r="E2142" s="184"/>
      <c r="F2142" s="184"/>
      <c r="G2142" s="185"/>
      <c r="H2142" s="184"/>
      <c r="I2142" s="185"/>
      <c r="J2142" s="184"/>
      <c r="K2142" s="184"/>
    </row>
    <row r="2143" spans="1:11" ht="12.75">
      <c r="A2143">
        <v>385</v>
      </c>
      <c r="B2143">
        <v>379</v>
      </c>
      <c r="C2143" s="187">
        <v>4.599999904632568</v>
      </c>
      <c r="D2143">
        <v>0</v>
      </c>
      <c r="E2143" s="184"/>
      <c r="F2143" s="184"/>
      <c r="G2143" s="185"/>
      <c r="H2143" s="184"/>
      <c r="I2143" s="185"/>
      <c r="J2143" s="184"/>
      <c r="K2143" s="184"/>
    </row>
    <row r="2144" spans="1:11" ht="12.75">
      <c r="A2144">
        <v>385</v>
      </c>
      <c r="B2144">
        <v>381</v>
      </c>
      <c r="C2144" s="187">
        <v>3.0999999046325684</v>
      </c>
      <c r="D2144">
        <v>0</v>
      </c>
      <c r="E2144" s="184"/>
      <c r="F2144" s="184"/>
      <c r="G2144" s="185"/>
      <c r="H2144" s="184"/>
      <c r="I2144" s="185"/>
      <c r="J2144" s="184"/>
      <c r="K2144" s="184"/>
    </row>
    <row r="2145" spans="1:11" ht="12.75">
      <c r="A2145">
        <v>385</v>
      </c>
      <c r="B2145">
        <v>384</v>
      </c>
      <c r="C2145" s="187">
        <v>6</v>
      </c>
      <c r="D2145">
        <v>0</v>
      </c>
      <c r="E2145" s="184"/>
      <c r="F2145" s="184"/>
      <c r="G2145" s="185"/>
      <c r="H2145" s="184"/>
      <c r="I2145" s="185"/>
      <c r="J2145" s="184"/>
      <c r="K2145" s="184"/>
    </row>
    <row r="2146" spans="1:11" ht="12.75">
      <c r="A2146">
        <v>385</v>
      </c>
      <c r="B2146">
        <v>387</v>
      </c>
      <c r="C2146" s="187">
        <v>3.0999999046325684</v>
      </c>
      <c r="D2146">
        <v>0</v>
      </c>
      <c r="E2146" s="184"/>
      <c r="F2146" s="184"/>
      <c r="G2146" s="185"/>
      <c r="H2146" s="184"/>
      <c r="I2146" s="185"/>
      <c r="J2146" s="184"/>
      <c r="K2146" s="184"/>
    </row>
    <row r="2147" spans="1:11" ht="12.75">
      <c r="A2147">
        <v>385</v>
      </c>
      <c r="B2147">
        <v>388</v>
      </c>
      <c r="C2147" s="187">
        <v>4.300000190734863</v>
      </c>
      <c r="D2147">
        <v>0</v>
      </c>
      <c r="E2147" s="184"/>
      <c r="F2147" s="184"/>
      <c r="G2147" s="185"/>
      <c r="H2147" s="184"/>
      <c r="I2147" s="185"/>
      <c r="J2147" s="184"/>
      <c r="K2147" s="184"/>
    </row>
    <row r="2148" spans="1:11" ht="12.75">
      <c r="A2148">
        <v>385</v>
      </c>
      <c r="B2148">
        <v>391</v>
      </c>
      <c r="C2148" s="187">
        <v>6.599999904632568</v>
      </c>
      <c r="D2148">
        <v>0</v>
      </c>
      <c r="E2148" s="184"/>
      <c r="F2148" s="184"/>
      <c r="G2148" s="185"/>
      <c r="H2148" s="184"/>
      <c r="I2148" s="185"/>
      <c r="J2148" s="184"/>
      <c r="K2148" s="184"/>
    </row>
    <row r="2149" spans="1:11" ht="12.75">
      <c r="A2149">
        <v>385</v>
      </c>
      <c r="B2149">
        <v>393</v>
      </c>
      <c r="C2149" s="187">
        <v>7.900000095367432</v>
      </c>
      <c r="D2149">
        <v>0</v>
      </c>
      <c r="E2149" s="184"/>
      <c r="F2149" s="184"/>
      <c r="G2149" s="185"/>
      <c r="H2149" s="184"/>
      <c r="I2149" s="185"/>
      <c r="J2149" s="184"/>
      <c r="K2149" s="184"/>
    </row>
    <row r="2150" spans="1:11" ht="12.75">
      <c r="A2150">
        <v>385</v>
      </c>
      <c r="B2150">
        <v>396</v>
      </c>
      <c r="C2150" s="187">
        <v>10.600000381469727</v>
      </c>
      <c r="D2150">
        <v>0</v>
      </c>
      <c r="E2150" s="184"/>
      <c r="F2150" s="184"/>
      <c r="G2150" s="185"/>
      <c r="H2150" s="184"/>
      <c r="I2150" s="185"/>
      <c r="J2150" s="184"/>
      <c r="K2150" s="184"/>
    </row>
    <row r="2151" spans="1:11" ht="12.75">
      <c r="A2151">
        <v>387</v>
      </c>
      <c r="B2151">
        <v>384</v>
      </c>
      <c r="C2151" s="187">
        <v>4.599999904632568</v>
      </c>
      <c r="D2151">
        <v>0</v>
      </c>
      <c r="E2151" s="184"/>
      <c r="F2151" s="184"/>
      <c r="G2151" s="185"/>
      <c r="H2151" s="184"/>
      <c r="I2151" s="185"/>
      <c r="J2151" s="184"/>
      <c r="K2151" s="184"/>
    </row>
    <row r="2152" spans="1:11" ht="12.75">
      <c r="A2152">
        <v>387</v>
      </c>
      <c r="B2152">
        <v>385</v>
      </c>
      <c r="C2152" s="187">
        <v>3.0999999046325684</v>
      </c>
      <c r="D2152">
        <v>0</v>
      </c>
      <c r="E2152" s="184"/>
      <c r="F2152" s="184"/>
      <c r="G2152" s="185"/>
      <c r="H2152" s="184"/>
      <c r="I2152" s="185"/>
      <c r="J2152" s="184"/>
      <c r="K2152" s="184"/>
    </row>
    <row r="2153" spans="1:11" ht="12.75">
      <c r="A2153">
        <v>387</v>
      </c>
      <c r="B2153">
        <v>388</v>
      </c>
      <c r="C2153" s="187">
        <v>5.5</v>
      </c>
      <c r="D2153">
        <v>0</v>
      </c>
      <c r="E2153" s="184"/>
      <c r="F2153" s="184"/>
      <c r="G2153" s="185"/>
      <c r="H2153" s="184"/>
      <c r="I2153" s="185"/>
      <c r="J2153" s="184"/>
      <c r="K2153" s="184"/>
    </row>
    <row r="2154" spans="1:11" ht="12.75">
      <c r="A2154">
        <v>387</v>
      </c>
      <c r="B2154">
        <v>391</v>
      </c>
      <c r="C2154" s="187">
        <v>7.099999904632568</v>
      </c>
      <c r="D2154">
        <v>0</v>
      </c>
      <c r="E2154" s="184"/>
      <c r="F2154" s="184"/>
      <c r="G2154" s="185"/>
      <c r="H2154" s="184"/>
      <c r="I2154" s="185"/>
      <c r="J2154" s="184"/>
      <c r="K2154" s="184"/>
    </row>
    <row r="2155" spans="1:11" ht="12.75">
      <c r="A2155">
        <v>387</v>
      </c>
      <c r="B2155">
        <v>393</v>
      </c>
      <c r="C2155" s="187">
        <v>5.699999809265137</v>
      </c>
      <c r="D2155">
        <v>0</v>
      </c>
      <c r="E2155" s="184"/>
      <c r="F2155" s="184"/>
      <c r="G2155" s="185"/>
      <c r="H2155" s="184"/>
      <c r="I2155" s="185"/>
      <c r="J2155" s="184"/>
      <c r="K2155" s="184"/>
    </row>
    <row r="2156" spans="1:11" ht="12.75">
      <c r="A2156">
        <v>387</v>
      </c>
      <c r="B2156">
        <v>396</v>
      </c>
      <c r="C2156" s="187">
        <v>8.199999809265137</v>
      </c>
      <c r="D2156">
        <v>0</v>
      </c>
      <c r="E2156" s="184"/>
      <c r="F2156" s="184"/>
      <c r="G2156" s="185"/>
      <c r="H2156" s="184"/>
      <c r="I2156" s="185"/>
      <c r="J2156" s="184"/>
      <c r="K2156" s="184"/>
    </row>
    <row r="2157" spans="1:11" ht="12.75">
      <c r="A2157">
        <v>388</v>
      </c>
      <c r="B2157">
        <v>379</v>
      </c>
      <c r="C2157" s="187">
        <v>8.600000381469727</v>
      </c>
      <c r="D2157">
        <v>0</v>
      </c>
      <c r="E2157" s="184"/>
      <c r="F2157" s="184"/>
      <c r="G2157" s="185"/>
      <c r="H2157" s="184"/>
      <c r="I2157" s="185"/>
      <c r="J2157" s="184"/>
      <c r="K2157" s="184"/>
    </row>
    <row r="2158" spans="1:11" ht="12.75">
      <c r="A2158">
        <v>388</v>
      </c>
      <c r="B2158">
        <v>381</v>
      </c>
      <c r="C2158" s="187">
        <v>6.400000095367432</v>
      </c>
      <c r="D2158">
        <v>0</v>
      </c>
      <c r="E2158" s="184"/>
      <c r="F2158" s="184"/>
      <c r="G2158" s="185"/>
      <c r="H2158" s="184"/>
      <c r="I2158" s="185"/>
      <c r="J2158" s="184"/>
      <c r="K2158" s="184"/>
    </row>
    <row r="2159" spans="1:11" ht="12.75">
      <c r="A2159">
        <v>388</v>
      </c>
      <c r="B2159">
        <v>385</v>
      </c>
      <c r="C2159" s="187">
        <v>4.300000190734863</v>
      </c>
      <c r="D2159">
        <v>0</v>
      </c>
      <c r="E2159" s="184"/>
      <c r="F2159" s="184"/>
      <c r="G2159" s="185"/>
      <c r="H2159" s="184"/>
      <c r="I2159" s="185"/>
      <c r="J2159" s="184"/>
      <c r="K2159" s="184"/>
    </row>
    <row r="2160" spans="1:11" ht="12.75">
      <c r="A2160">
        <v>388</v>
      </c>
      <c r="B2160">
        <v>387</v>
      </c>
      <c r="C2160" s="187">
        <v>5.5</v>
      </c>
      <c r="D2160">
        <v>0</v>
      </c>
      <c r="E2160" s="184"/>
      <c r="F2160" s="184"/>
      <c r="G2160" s="185"/>
      <c r="H2160" s="184"/>
      <c r="I2160" s="185"/>
      <c r="J2160" s="184"/>
      <c r="K2160" s="184"/>
    </row>
    <row r="2161" spans="1:11" ht="12.75">
      <c r="A2161">
        <v>391</v>
      </c>
      <c r="B2161">
        <v>385</v>
      </c>
      <c r="C2161" s="187">
        <v>6.599999904632568</v>
      </c>
      <c r="D2161">
        <v>0</v>
      </c>
      <c r="E2161" s="184"/>
      <c r="F2161" s="184"/>
      <c r="G2161" s="185"/>
      <c r="H2161" s="184"/>
      <c r="I2161" s="185"/>
      <c r="J2161" s="184"/>
      <c r="K2161" s="184"/>
    </row>
    <row r="2162" spans="1:11" ht="12.75">
      <c r="A2162">
        <v>391</v>
      </c>
      <c r="B2162">
        <v>387</v>
      </c>
      <c r="C2162" s="187">
        <v>7.099999904632568</v>
      </c>
      <c r="D2162">
        <v>0</v>
      </c>
      <c r="E2162" s="184"/>
      <c r="F2162" s="184"/>
      <c r="G2162" s="185"/>
      <c r="H2162" s="184"/>
      <c r="I2162" s="185"/>
      <c r="J2162" s="184"/>
      <c r="K2162" s="184"/>
    </row>
    <row r="2163" spans="1:11" ht="12.75">
      <c r="A2163">
        <v>391</v>
      </c>
      <c r="B2163">
        <v>396</v>
      </c>
      <c r="C2163" s="187">
        <v>6.400000095367432</v>
      </c>
      <c r="D2163">
        <v>0</v>
      </c>
      <c r="E2163" s="184"/>
      <c r="F2163" s="184"/>
      <c r="G2163" s="185"/>
      <c r="H2163" s="184"/>
      <c r="I2163" s="185"/>
      <c r="J2163" s="184"/>
      <c r="K2163" s="184"/>
    </row>
    <row r="2164" spans="1:11" ht="12.75">
      <c r="A2164">
        <v>391</v>
      </c>
      <c r="B2164">
        <v>397</v>
      </c>
      <c r="C2164" s="187">
        <v>4.800000190734863</v>
      </c>
      <c r="D2164">
        <v>0</v>
      </c>
      <c r="E2164" s="184"/>
      <c r="F2164" s="184"/>
      <c r="G2164" s="185"/>
      <c r="H2164" s="184"/>
      <c r="I2164" s="185"/>
      <c r="J2164" s="184"/>
      <c r="K2164" s="184"/>
    </row>
    <row r="2165" spans="1:11" ht="12.75">
      <c r="A2165">
        <v>393</v>
      </c>
      <c r="B2165">
        <v>367</v>
      </c>
      <c r="C2165" s="187">
        <v>24.100000381469727</v>
      </c>
      <c r="D2165">
        <v>0</v>
      </c>
      <c r="E2165" s="184"/>
      <c r="F2165" s="184"/>
      <c r="G2165" s="185"/>
      <c r="H2165" s="184"/>
      <c r="I2165" s="185"/>
      <c r="J2165" s="184"/>
      <c r="K2165" s="184"/>
    </row>
    <row r="2166" spans="1:11" ht="12.75">
      <c r="A2166">
        <v>393</v>
      </c>
      <c r="B2166">
        <v>372</v>
      </c>
      <c r="C2166" s="187">
        <v>27.100000381469727</v>
      </c>
      <c r="D2166">
        <v>0</v>
      </c>
      <c r="E2166" s="184"/>
      <c r="F2166" s="184"/>
      <c r="G2166" s="185"/>
      <c r="H2166" s="184"/>
      <c r="I2166" s="185"/>
      <c r="J2166" s="184"/>
      <c r="K2166" s="184"/>
    </row>
    <row r="2167" spans="1:11" ht="12.75">
      <c r="A2167">
        <v>393</v>
      </c>
      <c r="B2167">
        <v>384</v>
      </c>
      <c r="C2167" s="187">
        <v>9.699999809265137</v>
      </c>
      <c r="D2167">
        <v>0</v>
      </c>
      <c r="E2167" s="184"/>
      <c r="F2167" s="184"/>
      <c r="G2167" s="185"/>
      <c r="H2167" s="184"/>
      <c r="I2167" s="185"/>
      <c r="J2167" s="184"/>
      <c r="K2167" s="184"/>
    </row>
    <row r="2168" spans="1:11" ht="12.75">
      <c r="A2168">
        <v>393</v>
      </c>
      <c r="B2168">
        <v>385</v>
      </c>
      <c r="C2168" s="187">
        <v>7.900000095367432</v>
      </c>
      <c r="D2168">
        <v>0</v>
      </c>
      <c r="E2168" s="184"/>
      <c r="F2168" s="184"/>
      <c r="G2168" s="185"/>
      <c r="H2168" s="184"/>
      <c r="I2168" s="185"/>
      <c r="J2168" s="184"/>
      <c r="K2168" s="184"/>
    </row>
    <row r="2169" spans="1:11" ht="12.75">
      <c r="A2169">
        <v>393</v>
      </c>
      <c r="B2169">
        <v>387</v>
      </c>
      <c r="C2169" s="187">
        <v>5.699999809265137</v>
      </c>
      <c r="D2169">
        <v>0</v>
      </c>
      <c r="E2169" s="184"/>
      <c r="F2169" s="184"/>
      <c r="G2169" s="185"/>
      <c r="H2169" s="184"/>
      <c r="I2169" s="185"/>
      <c r="J2169" s="184"/>
      <c r="K2169" s="184"/>
    </row>
    <row r="2170" spans="1:11" ht="12.75">
      <c r="A2170">
        <v>393</v>
      </c>
      <c r="B2170">
        <v>396</v>
      </c>
      <c r="C2170" s="187">
        <v>3.799999952316284</v>
      </c>
      <c r="D2170">
        <v>0</v>
      </c>
      <c r="E2170" s="184"/>
      <c r="F2170" s="184"/>
      <c r="G2170" s="185"/>
      <c r="H2170" s="184"/>
      <c r="I2170" s="185"/>
      <c r="J2170" s="184"/>
      <c r="K2170" s="184"/>
    </row>
    <row r="2171" spans="1:11" ht="12.75">
      <c r="A2171">
        <v>393</v>
      </c>
      <c r="B2171">
        <v>400</v>
      </c>
      <c r="C2171" s="187">
        <v>6.5</v>
      </c>
      <c r="D2171">
        <v>0</v>
      </c>
      <c r="E2171" s="184"/>
      <c r="F2171" s="184"/>
      <c r="G2171" s="185"/>
      <c r="H2171" s="184"/>
      <c r="I2171" s="185"/>
      <c r="J2171" s="184"/>
      <c r="K2171" s="184"/>
    </row>
    <row r="2172" spans="1:11" ht="12.75">
      <c r="A2172">
        <v>393</v>
      </c>
      <c r="B2172">
        <v>401</v>
      </c>
      <c r="C2172" s="187">
        <v>10.5</v>
      </c>
      <c r="D2172">
        <v>0</v>
      </c>
      <c r="E2172" s="184"/>
      <c r="F2172" s="184"/>
      <c r="G2172" s="185"/>
      <c r="H2172" s="184"/>
      <c r="I2172" s="185"/>
      <c r="J2172" s="184"/>
      <c r="K2172" s="184"/>
    </row>
    <row r="2173" spans="1:11" ht="12.75">
      <c r="A2173">
        <v>393</v>
      </c>
      <c r="B2173">
        <v>407</v>
      </c>
      <c r="C2173" s="187">
        <v>19.200000762939453</v>
      </c>
      <c r="D2173">
        <v>0</v>
      </c>
      <c r="E2173" s="184"/>
      <c r="F2173" s="184"/>
      <c r="G2173" s="185"/>
      <c r="H2173" s="184"/>
      <c r="I2173" s="185"/>
      <c r="J2173" s="184"/>
      <c r="K2173" s="184"/>
    </row>
    <row r="2174" spans="1:11" ht="12.75">
      <c r="A2174">
        <v>393</v>
      </c>
      <c r="B2174">
        <v>505</v>
      </c>
      <c r="C2174" s="187">
        <v>47.900001525878906</v>
      </c>
      <c r="D2174">
        <v>0</v>
      </c>
      <c r="E2174" s="184"/>
      <c r="F2174" s="184"/>
      <c r="G2174" s="185"/>
      <c r="H2174" s="184"/>
      <c r="I2174" s="185"/>
      <c r="J2174" s="184"/>
      <c r="K2174" s="184"/>
    </row>
    <row r="2175" spans="1:11" ht="12.75">
      <c r="A2175">
        <v>393</v>
      </c>
      <c r="B2175">
        <v>507</v>
      </c>
      <c r="C2175" s="187">
        <v>61.70000076293945</v>
      </c>
      <c r="D2175">
        <v>0</v>
      </c>
      <c r="E2175" s="184"/>
      <c r="F2175" s="184"/>
      <c r="G2175" s="185"/>
      <c r="H2175" s="184"/>
      <c r="I2175" s="185"/>
      <c r="J2175" s="184"/>
      <c r="K2175" s="184"/>
    </row>
    <row r="2176" spans="1:11" ht="12.75">
      <c r="A2176">
        <v>393</v>
      </c>
      <c r="B2176">
        <v>509</v>
      </c>
      <c r="C2176" s="187">
        <v>83.69999694824219</v>
      </c>
      <c r="D2176">
        <v>0</v>
      </c>
      <c r="E2176" s="184"/>
      <c r="F2176" s="184"/>
      <c r="G2176" s="185"/>
      <c r="H2176" s="184"/>
      <c r="I2176" s="185"/>
      <c r="J2176" s="184"/>
      <c r="K2176" s="184"/>
    </row>
    <row r="2177" spans="1:11" ht="12.75">
      <c r="A2177">
        <v>393</v>
      </c>
      <c r="B2177">
        <v>510</v>
      </c>
      <c r="C2177" s="187">
        <v>80.19999694824219</v>
      </c>
      <c r="D2177">
        <v>0</v>
      </c>
      <c r="E2177" s="184"/>
      <c r="F2177" s="184"/>
      <c r="G2177" s="185"/>
      <c r="H2177" s="184"/>
      <c r="I2177" s="185"/>
      <c r="J2177" s="184"/>
      <c r="K2177" s="184"/>
    </row>
    <row r="2178" spans="1:11" ht="12.75">
      <c r="A2178">
        <v>393</v>
      </c>
      <c r="B2178">
        <v>511</v>
      </c>
      <c r="C2178" s="187">
        <v>86</v>
      </c>
      <c r="D2178">
        <v>0</v>
      </c>
      <c r="E2178" s="184"/>
      <c r="F2178" s="184"/>
      <c r="G2178" s="185"/>
      <c r="H2178" s="184"/>
      <c r="I2178" s="185"/>
      <c r="J2178" s="184"/>
      <c r="K2178" s="184"/>
    </row>
    <row r="2179" spans="1:11" ht="12.75">
      <c r="A2179">
        <v>393</v>
      </c>
      <c r="B2179">
        <v>512</v>
      </c>
      <c r="C2179" s="187">
        <v>60.70000076293945</v>
      </c>
      <c r="D2179">
        <v>0</v>
      </c>
      <c r="E2179" s="184"/>
      <c r="F2179" s="184"/>
      <c r="G2179" s="185"/>
      <c r="H2179" s="184"/>
      <c r="I2179" s="185"/>
      <c r="J2179" s="184"/>
      <c r="K2179" s="184"/>
    </row>
    <row r="2180" spans="1:11" ht="12.75">
      <c r="A2180">
        <v>393</v>
      </c>
      <c r="B2180">
        <v>516</v>
      </c>
      <c r="C2180" s="187">
        <v>99.0999984741211</v>
      </c>
      <c r="D2180">
        <v>0</v>
      </c>
      <c r="E2180" s="184"/>
      <c r="F2180" s="184"/>
      <c r="G2180" s="185"/>
      <c r="H2180" s="184"/>
      <c r="I2180" s="185"/>
      <c r="J2180" s="184"/>
      <c r="K2180" s="184"/>
    </row>
    <row r="2181" spans="1:11" ht="12.75">
      <c r="A2181">
        <v>396</v>
      </c>
      <c r="B2181">
        <v>385</v>
      </c>
      <c r="C2181" s="187">
        <v>10.600000381469727</v>
      </c>
      <c r="D2181">
        <v>0</v>
      </c>
      <c r="E2181" s="184"/>
      <c r="F2181" s="184"/>
      <c r="G2181" s="185"/>
      <c r="H2181" s="184"/>
      <c r="I2181" s="185"/>
      <c r="J2181" s="184"/>
      <c r="K2181" s="184"/>
    </row>
    <row r="2182" spans="1:11" ht="12.75">
      <c r="A2182">
        <v>396</v>
      </c>
      <c r="B2182">
        <v>387</v>
      </c>
      <c r="C2182" s="187">
        <v>8.199999809265137</v>
      </c>
      <c r="D2182">
        <v>0</v>
      </c>
      <c r="E2182" s="184"/>
      <c r="F2182" s="184"/>
      <c r="G2182" s="185"/>
      <c r="H2182" s="184"/>
      <c r="I2182" s="185"/>
      <c r="J2182" s="184"/>
      <c r="K2182" s="184"/>
    </row>
    <row r="2183" spans="1:11" ht="12.75">
      <c r="A2183">
        <v>396</v>
      </c>
      <c r="B2183">
        <v>391</v>
      </c>
      <c r="C2183" s="187">
        <v>6.400000095367432</v>
      </c>
      <c r="D2183">
        <v>0</v>
      </c>
      <c r="E2183" s="184"/>
      <c r="F2183" s="184"/>
      <c r="G2183" s="185"/>
      <c r="H2183" s="184"/>
      <c r="I2183" s="185"/>
      <c r="J2183" s="184"/>
      <c r="K2183" s="184"/>
    </row>
    <row r="2184" spans="1:11" ht="12.75">
      <c r="A2184">
        <v>396</v>
      </c>
      <c r="B2184">
        <v>393</v>
      </c>
      <c r="C2184" s="187">
        <v>3.799999952316284</v>
      </c>
      <c r="D2184">
        <v>0</v>
      </c>
      <c r="E2184" s="184"/>
      <c r="F2184" s="184"/>
      <c r="G2184" s="185"/>
      <c r="H2184" s="184"/>
      <c r="I2184" s="185"/>
      <c r="J2184" s="184"/>
      <c r="K2184" s="184"/>
    </row>
    <row r="2185" spans="1:11" ht="12.75">
      <c r="A2185">
        <v>396</v>
      </c>
      <c r="B2185">
        <v>397</v>
      </c>
      <c r="C2185" s="187">
        <v>3.799999952316284</v>
      </c>
      <c r="D2185">
        <v>0</v>
      </c>
      <c r="E2185" s="184"/>
      <c r="F2185" s="184"/>
      <c r="G2185" s="185"/>
      <c r="H2185" s="184"/>
      <c r="I2185" s="185"/>
      <c r="J2185" s="184"/>
      <c r="K2185" s="184"/>
    </row>
    <row r="2186" spans="1:11" ht="12.75">
      <c r="A2186">
        <v>396</v>
      </c>
      <c r="B2186">
        <v>400</v>
      </c>
      <c r="C2186" s="187">
        <v>9.199999809265137</v>
      </c>
      <c r="D2186">
        <v>0</v>
      </c>
      <c r="E2186" s="184"/>
      <c r="F2186" s="184"/>
      <c r="G2186" s="185"/>
      <c r="H2186" s="184"/>
      <c r="I2186" s="185"/>
      <c r="J2186" s="184"/>
      <c r="K2186" s="184"/>
    </row>
    <row r="2187" spans="1:11" ht="12.75">
      <c r="A2187">
        <v>397</v>
      </c>
      <c r="B2187">
        <v>391</v>
      </c>
      <c r="C2187" s="187">
        <v>4.800000190734863</v>
      </c>
      <c r="D2187">
        <v>0</v>
      </c>
      <c r="E2187" s="184"/>
      <c r="F2187" s="184"/>
      <c r="G2187" s="185"/>
      <c r="H2187" s="184"/>
      <c r="I2187" s="185"/>
      <c r="J2187" s="184"/>
      <c r="K2187" s="184"/>
    </row>
    <row r="2188" spans="1:11" ht="12.75">
      <c r="A2188">
        <v>397</v>
      </c>
      <c r="B2188">
        <v>396</v>
      </c>
      <c r="C2188" s="187">
        <v>3.799999952316284</v>
      </c>
      <c r="D2188">
        <v>0</v>
      </c>
      <c r="E2188" s="184"/>
      <c r="F2188" s="184"/>
      <c r="G2188" s="185"/>
      <c r="H2188" s="184"/>
      <c r="I2188" s="185"/>
      <c r="J2188" s="184"/>
      <c r="K2188" s="184"/>
    </row>
    <row r="2189" spans="1:11" ht="12.75">
      <c r="A2189">
        <v>400</v>
      </c>
      <c r="B2189">
        <v>393</v>
      </c>
      <c r="C2189" s="187">
        <v>6.5</v>
      </c>
      <c r="D2189">
        <v>0</v>
      </c>
      <c r="E2189" s="184"/>
      <c r="F2189" s="184"/>
      <c r="G2189" s="185"/>
      <c r="H2189" s="184"/>
      <c r="I2189" s="185"/>
      <c r="J2189" s="184"/>
      <c r="K2189" s="184"/>
    </row>
    <row r="2190" spans="1:11" ht="12.75">
      <c r="A2190">
        <v>400</v>
      </c>
      <c r="B2190">
        <v>396</v>
      </c>
      <c r="C2190" s="187">
        <v>9.199999809265137</v>
      </c>
      <c r="D2190">
        <v>0</v>
      </c>
      <c r="E2190" s="184"/>
      <c r="F2190" s="184"/>
      <c r="G2190" s="185"/>
      <c r="H2190" s="184"/>
      <c r="I2190" s="185"/>
      <c r="J2190" s="184"/>
      <c r="K2190" s="184"/>
    </row>
    <row r="2191" spans="1:11" ht="12.75">
      <c r="A2191">
        <v>400</v>
      </c>
      <c r="B2191">
        <v>401</v>
      </c>
      <c r="C2191" s="187">
        <v>4.900000095367432</v>
      </c>
      <c r="D2191">
        <v>0</v>
      </c>
      <c r="E2191" s="184"/>
      <c r="F2191" s="184"/>
      <c r="G2191" s="185"/>
      <c r="H2191" s="184"/>
      <c r="I2191" s="185"/>
      <c r="J2191" s="184"/>
      <c r="K2191" s="184"/>
    </row>
    <row r="2192" spans="1:11" ht="12.75">
      <c r="A2192">
        <v>400</v>
      </c>
      <c r="B2192">
        <v>402</v>
      </c>
      <c r="C2192" s="187">
        <v>3.5999999046325684</v>
      </c>
      <c r="D2192">
        <v>0</v>
      </c>
      <c r="E2192" s="184"/>
      <c r="F2192" s="184"/>
      <c r="G2192" s="185"/>
      <c r="H2192" s="184"/>
      <c r="I2192" s="185"/>
      <c r="J2192" s="184"/>
      <c r="K2192" s="184"/>
    </row>
    <row r="2193" spans="1:11" ht="12.75">
      <c r="A2193">
        <v>401</v>
      </c>
      <c r="B2193">
        <v>367</v>
      </c>
      <c r="C2193" s="187">
        <v>32.400001525878906</v>
      </c>
      <c r="D2193">
        <v>0</v>
      </c>
      <c r="E2193" s="184"/>
      <c r="F2193" s="184"/>
      <c r="G2193" s="185"/>
      <c r="H2193" s="184"/>
      <c r="I2193" s="185"/>
      <c r="J2193" s="184"/>
      <c r="K2193" s="184"/>
    </row>
    <row r="2194" spans="1:11" ht="12.75">
      <c r="A2194">
        <v>401</v>
      </c>
      <c r="B2194">
        <v>372</v>
      </c>
      <c r="C2194" s="187">
        <v>32.70000076293945</v>
      </c>
      <c r="D2194">
        <v>0</v>
      </c>
      <c r="E2194" s="184"/>
      <c r="F2194" s="184"/>
      <c r="G2194" s="185"/>
      <c r="H2194" s="184"/>
      <c r="I2194" s="185"/>
      <c r="J2194" s="184"/>
      <c r="K2194" s="184"/>
    </row>
    <row r="2195" spans="1:11" ht="12.75">
      <c r="A2195">
        <v>401</v>
      </c>
      <c r="B2195">
        <v>384</v>
      </c>
      <c r="C2195" s="187">
        <v>19.299999237060547</v>
      </c>
      <c r="D2195">
        <v>0</v>
      </c>
      <c r="E2195" s="184"/>
      <c r="F2195" s="184"/>
      <c r="G2195" s="185"/>
      <c r="H2195" s="184"/>
      <c r="I2195" s="185"/>
      <c r="J2195" s="184"/>
      <c r="K2195" s="184"/>
    </row>
    <row r="2196" spans="1:11" ht="12.75">
      <c r="A2196">
        <v>401</v>
      </c>
      <c r="B2196">
        <v>393</v>
      </c>
      <c r="C2196" s="187">
        <v>10.5</v>
      </c>
      <c r="D2196">
        <v>0</v>
      </c>
      <c r="E2196" s="184"/>
      <c r="F2196" s="184"/>
      <c r="G2196" s="185"/>
      <c r="H2196" s="184"/>
      <c r="I2196" s="185"/>
      <c r="J2196" s="184"/>
      <c r="K2196" s="184"/>
    </row>
    <row r="2197" spans="1:11" ht="12.75">
      <c r="A2197">
        <v>401</v>
      </c>
      <c r="B2197">
        <v>400</v>
      </c>
      <c r="C2197" s="187">
        <v>4.900000095367432</v>
      </c>
      <c r="D2197">
        <v>0</v>
      </c>
      <c r="E2197" s="184"/>
      <c r="F2197" s="184"/>
      <c r="G2197" s="185"/>
      <c r="H2197" s="184"/>
      <c r="I2197" s="185"/>
      <c r="J2197" s="184"/>
      <c r="K2197" s="184"/>
    </row>
    <row r="2198" spans="1:11" ht="12.75">
      <c r="A2198">
        <v>401</v>
      </c>
      <c r="B2198">
        <v>402</v>
      </c>
      <c r="C2198" s="187">
        <v>3.200000047683716</v>
      </c>
      <c r="D2198">
        <v>0</v>
      </c>
      <c r="E2198" s="184"/>
      <c r="F2198" s="184"/>
      <c r="G2198" s="185"/>
      <c r="H2198" s="184"/>
      <c r="I2198" s="185"/>
      <c r="J2198" s="184"/>
      <c r="K2198" s="184"/>
    </row>
    <row r="2199" spans="1:11" ht="12.75">
      <c r="A2199">
        <v>401</v>
      </c>
      <c r="B2199">
        <v>404</v>
      </c>
      <c r="C2199" s="187">
        <v>5.099999904632568</v>
      </c>
      <c r="D2199">
        <v>0</v>
      </c>
      <c r="E2199" s="184"/>
      <c r="F2199" s="184"/>
      <c r="G2199" s="185"/>
      <c r="H2199" s="184"/>
      <c r="I2199" s="185"/>
      <c r="J2199" s="184"/>
      <c r="K2199" s="184"/>
    </row>
    <row r="2200" spans="1:11" ht="12.75">
      <c r="A2200">
        <v>401</v>
      </c>
      <c r="B2200">
        <v>406</v>
      </c>
      <c r="C2200" s="187">
        <v>7.199999809265137</v>
      </c>
      <c r="D2200">
        <v>0</v>
      </c>
      <c r="E2200" s="184"/>
      <c r="F2200" s="184"/>
      <c r="G2200" s="185"/>
      <c r="H2200" s="184"/>
      <c r="I2200" s="185"/>
      <c r="J2200" s="184"/>
      <c r="K2200" s="184"/>
    </row>
    <row r="2201" spans="1:11" ht="12.75">
      <c r="A2201">
        <v>401</v>
      </c>
      <c r="B2201">
        <v>407</v>
      </c>
      <c r="C2201" s="187">
        <v>8.100000381469727</v>
      </c>
      <c r="D2201">
        <v>0</v>
      </c>
      <c r="E2201" s="184"/>
      <c r="F2201" s="184"/>
      <c r="G2201" s="185"/>
      <c r="H2201" s="184"/>
      <c r="I2201" s="185"/>
      <c r="J2201" s="184"/>
      <c r="K2201" s="184"/>
    </row>
    <row r="2202" spans="1:11" ht="12.75">
      <c r="A2202">
        <v>401</v>
      </c>
      <c r="B2202">
        <v>409</v>
      </c>
      <c r="C2202" s="187">
        <v>13.300000190734863</v>
      </c>
      <c r="D2202">
        <v>0</v>
      </c>
      <c r="E2202" s="184"/>
      <c r="F2202" s="184"/>
      <c r="G2202" s="185"/>
      <c r="H2202" s="184"/>
      <c r="I2202" s="185"/>
      <c r="J2202" s="184"/>
      <c r="K2202" s="184"/>
    </row>
    <row r="2203" spans="1:11" ht="12.75">
      <c r="A2203">
        <v>401</v>
      </c>
      <c r="B2203">
        <v>411</v>
      </c>
      <c r="C2203" s="187">
        <v>15.800000190734863</v>
      </c>
      <c r="D2203">
        <v>0</v>
      </c>
      <c r="E2203" s="184"/>
      <c r="F2203" s="184"/>
      <c r="G2203" s="185"/>
      <c r="H2203" s="184"/>
      <c r="I2203" s="185"/>
      <c r="J2203" s="184"/>
      <c r="K2203" s="184"/>
    </row>
    <row r="2204" spans="1:11" ht="12.75">
      <c r="A2204">
        <v>401</v>
      </c>
      <c r="B2204">
        <v>505</v>
      </c>
      <c r="C2204" s="187">
        <v>49</v>
      </c>
      <c r="D2204">
        <v>0</v>
      </c>
      <c r="E2204" s="184"/>
      <c r="F2204" s="184"/>
      <c r="G2204" s="185"/>
      <c r="H2204" s="184"/>
      <c r="I2204" s="185"/>
      <c r="J2204" s="184"/>
      <c r="K2204" s="184"/>
    </row>
    <row r="2205" spans="1:11" ht="12.75">
      <c r="A2205">
        <v>401</v>
      </c>
      <c r="B2205">
        <v>507</v>
      </c>
      <c r="C2205" s="187">
        <v>58.900001525878906</v>
      </c>
      <c r="D2205">
        <v>0</v>
      </c>
      <c r="E2205" s="184"/>
      <c r="F2205" s="184"/>
      <c r="G2205" s="185"/>
      <c r="H2205" s="184"/>
      <c r="I2205" s="185"/>
      <c r="J2205" s="184"/>
      <c r="K2205" s="184"/>
    </row>
    <row r="2206" spans="1:11" ht="12.75">
      <c r="A2206">
        <v>401</v>
      </c>
      <c r="B2206">
        <v>516</v>
      </c>
      <c r="C2206" s="187">
        <v>90.19999694824219</v>
      </c>
      <c r="D2206">
        <v>0</v>
      </c>
      <c r="E2206" s="184"/>
      <c r="F2206" s="184"/>
      <c r="G2206" s="185"/>
      <c r="H2206" s="184"/>
      <c r="I2206" s="185"/>
      <c r="J2206" s="184"/>
      <c r="K2206" s="184"/>
    </row>
    <row r="2207" spans="1:11" ht="12.75">
      <c r="A2207">
        <v>402</v>
      </c>
      <c r="B2207">
        <v>400</v>
      </c>
      <c r="C2207" s="187">
        <v>3.5999999046325684</v>
      </c>
      <c r="D2207">
        <v>0</v>
      </c>
      <c r="E2207" s="184"/>
      <c r="F2207" s="184"/>
      <c r="G2207" s="185"/>
      <c r="H2207" s="184"/>
      <c r="I2207" s="185"/>
      <c r="J2207" s="184"/>
      <c r="K2207" s="184"/>
    </row>
    <row r="2208" spans="1:11" ht="12.75">
      <c r="A2208">
        <v>402</v>
      </c>
      <c r="B2208">
        <v>401</v>
      </c>
      <c r="C2208" s="187">
        <v>3.200000047683716</v>
      </c>
      <c r="D2208">
        <v>0</v>
      </c>
      <c r="E2208" s="184"/>
      <c r="F2208" s="184"/>
      <c r="G2208" s="185"/>
      <c r="H2208" s="184"/>
      <c r="I2208" s="185"/>
      <c r="J2208" s="184"/>
      <c r="K2208" s="184"/>
    </row>
    <row r="2209" spans="1:11" ht="12.75">
      <c r="A2209">
        <v>402</v>
      </c>
      <c r="B2209">
        <v>403</v>
      </c>
      <c r="C2209" s="187">
        <v>6.5</v>
      </c>
      <c r="D2209">
        <v>0</v>
      </c>
      <c r="E2209" s="184"/>
      <c r="F2209" s="184"/>
      <c r="G2209" s="185"/>
      <c r="H2209" s="184"/>
      <c r="I2209" s="185"/>
      <c r="J2209" s="184"/>
      <c r="K2209" s="184"/>
    </row>
    <row r="2210" spans="1:11" ht="12.75">
      <c r="A2210">
        <v>402</v>
      </c>
      <c r="B2210">
        <v>404</v>
      </c>
      <c r="C2210" s="187">
        <v>4.599999904632568</v>
      </c>
      <c r="D2210">
        <v>0</v>
      </c>
      <c r="E2210" s="184"/>
      <c r="F2210" s="184"/>
      <c r="G2210" s="185"/>
      <c r="H2210" s="184"/>
      <c r="I2210" s="185"/>
      <c r="J2210" s="184"/>
      <c r="K2210" s="184"/>
    </row>
    <row r="2211" spans="1:11" ht="12.75">
      <c r="A2211">
        <v>402</v>
      </c>
      <c r="B2211">
        <v>407</v>
      </c>
      <c r="C2211" s="187">
        <v>9.5</v>
      </c>
      <c r="D2211">
        <v>0</v>
      </c>
      <c r="E2211" s="184"/>
      <c r="F2211" s="184"/>
      <c r="G2211" s="185"/>
      <c r="H2211" s="184"/>
      <c r="I2211" s="185"/>
      <c r="J2211" s="184"/>
      <c r="K2211" s="184"/>
    </row>
    <row r="2212" spans="1:11" ht="12.75">
      <c r="A2212">
        <v>403</v>
      </c>
      <c r="B2212">
        <v>402</v>
      </c>
      <c r="C2212" s="187">
        <v>6.5</v>
      </c>
      <c r="D2212">
        <v>0</v>
      </c>
      <c r="E2212" s="184"/>
      <c r="F2212" s="184"/>
      <c r="G2212" s="185"/>
      <c r="H2212" s="184"/>
      <c r="I2212" s="185"/>
      <c r="J2212" s="184"/>
      <c r="K2212" s="184"/>
    </row>
    <row r="2213" spans="1:11" ht="12.75">
      <c r="A2213">
        <v>403</v>
      </c>
      <c r="B2213">
        <v>404</v>
      </c>
      <c r="C2213" s="187">
        <v>2.9000000953674316</v>
      </c>
      <c r="D2213">
        <v>0</v>
      </c>
      <c r="E2213" s="184"/>
      <c r="F2213" s="184"/>
      <c r="G2213" s="185"/>
      <c r="H2213" s="184"/>
      <c r="I2213" s="185"/>
      <c r="J2213" s="184"/>
      <c r="K2213" s="184"/>
    </row>
    <row r="2214" spans="1:11" ht="12.75">
      <c r="A2214">
        <v>403</v>
      </c>
      <c r="B2214">
        <v>406</v>
      </c>
      <c r="C2214" s="187">
        <v>4</v>
      </c>
      <c r="D2214">
        <v>0</v>
      </c>
      <c r="E2214" s="184"/>
      <c r="F2214" s="184"/>
      <c r="G2214" s="185"/>
      <c r="H2214" s="184"/>
      <c r="I2214" s="185"/>
      <c r="J2214" s="184"/>
      <c r="K2214" s="184"/>
    </row>
    <row r="2215" spans="1:11" ht="12.75">
      <c r="A2215">
        <v>403</v>
      </c>
      <c r="B2215">
        <v>408</v>
      </c>
      <c r="C2215" s="187">
        <v>6.400000095367432</v>
      </c>
      <c r="D2215">
        <v>0</v>
      </c>
      <c r="E2215" s="184"/>
      <c r="F2215" s="184"/>
      <c r="G2215" s="185"/>
      <c r="H2215" s="184"/>
      <c r="I2215" s="185"/>
      <c r="J2215" s="184"/>
      <c r="K2215" s="184"/>
    </row>
    <row r="2216" spans="1:11" ht="12.75">
      <c r="A2216">
        <v>403</v>
      </c>
      <c r="B2216">
        <v>419</v>
      </c>
      <c r="C2216" s="187">
        <v>6.900000095367432</v>
      </c>
      <c r="D2216">
        <v>0</v>
      </c>
      <c r="E2216" s="184"/>
      <c r="F2216" s="184"/>
      <c r="G2216" s="185"/>
      <c r="H2216" s="184"/>
      <c r="I2216" s="185"/>
      <c r="J2216" s="184"/>
      <c r="K2216" s="184"/>
    </row>
    <row r="2217" spans="1:11" ht="12.75">
      <c r="A2217">
        <v>403</v>
      </c>
      <c r="B2217">
        <v>422</v>
      </c>
      <c r="C2217" s="187">
        <v>2.9000000953674316</v>
      </c>
      <c r="D2217">
        <v>0</v>
      </c>
      <c r="E2217" s="184"/>
      <c r="F2217" s="184"/>
      <c r="G2217" s="185"/>
      <c r="H2217" s="184"/>
      <c r="I2217" s="185"/>
      <c r="J2217" s="184"/>
      <c r="K2217" s="184"/>
    </row>
    <row r="2218" spans="1:11" ht="12.75">
      <c r="A2218">
        <v>404</v>
      </c>
      <c r="B2218">
        <v>401</v>
      </c>
      <c r="C2218" s="187">
        <v>5.099999904632568</v>
      </c>
      <c r="D2218">
        <v>0</v>
      </c>
      <c r="E2218" s="184"/>
      <c r="F2218" s="184"/>
      <c r="G2218" s="185"/>
      <c r="H2218" s="184"/>
      <c r="I2218" s="185"/>
      <c r="J2218" s="184"/>
      <c r="K2218" s="184"/>
    </row>
    <row r="2219" spans="1:11" ht="12.75">
      <c r="A2219">
        <v>404</v>
      </c>
      <c r="B2219">
        <v>402</v>
      </c>
      <c r="C2219" s="187">
        <v>4.599999904632568</v>
      </c>
      <c r="D2219">
        <v>0</v>
      </c>
      <c r="E2219" s="184"/>
      <c r="F2219" s="184"/>
      <c r="G2219" s="185"/>
      <c r="H2219" s="184"/>
      <c r="I2219" s="185"/>
      <c r="J2219" s="184"/>
      <c r="K2219" s="184"/>
    </row>
    <row r="2220" spans="1:11" ht="12.75">
      <c r="A2220">
        <v>404</v>
      </c>
      <c r="B2220">
        <v>403</v>
      </c>
      <c r="C2220" s="187">
        <v>2.9000000953674316</v>
      </c>
      <c r="D2220">
        <v>0</v>
      </c>
      <c r="E2220" s="184"/>
      <c r="F2220" s="184"/>
      <c r="G2220" s="185"/>
      <c r="H2220" s="184"/>
      <c r="I2220" s="185"/>
      <c r="J2220" s="184"/>
      <c r="K2220" s="184"/>
    </row>
    <row r="2221" spans="1:11" ht="12.75">
      <c r="A2221">
        <v>404</v>
      </c>
      <c r="B2221">
        <v>406</v>
      </c>
      <c r="C2221" s="187">
        <v>3.299999952316284</v>
      </c>
      <c r="D2221">
        <v>0</v>
      </c>
      <c r="E2221" s="184"/>
      <c r="F2221" s="184"/>
      <c r="G2221" s="185"/>
      <c r="H2221" s="184"/>
      <c r="I2221" s="185"/>
      <c r="J2221" s="184"/>
      <c r="K2221" s="184"/>
    </row>
    <row r="2222" spans="1:11" ht="12.75">
      <c r="A2222">
        <v>404</v>
      </c>
      <c r="B2222">
        <v>407</v>
      </c>
      <c r="C2222" s="187">
        <v>5.300000190734863</v>
      </c>
      <c r="D2222">
        <v>0</v>
      </c>
      <c r="E2222" s="184"/>
      <c r="F2222" s="184"/>
      <c r="G2222" s="185"/>
      <c r="H2222" s="184"/>
      <c r="I2222" s="185"/>
      <c r="J2222" s="184"/>
      <c r="K2222" s="184"/>
    </row>
    <row r="2223" spans="1:11" ht="12.75">
      <c r="A2223">
        <v>404</v>
      </c>
      <c r="B2223">
        <v>419</v>
      </c>
      <c r="C2223" s="187">
        <v>7.199999809265137</v>
      </c>
      <c r="D2223">
        <v>0</v>
      </c>
      <c r="E2223" s="184"/>
      <c r="F2223" s="184"/>
      <c r="G2223" s="185"/>
      <c r="H2223" s="184"/>
      <c r="I2223" s="185"/>
      <c r="J2223" s="184"/>
      <c r="K2223" s="184"/>
    </row>
    <row r="2224" spans="1:11" ht="12.75">
      <c r="A2224">
        <v>406</v>
      </c>
      <c r="B2224">
        <v>401</v>
      </c>
      <c r="C2224" s="187">
        <v>7.199999809265137</v>
      </c>
      <c r="D2224">
        <v>0</v>
      </c>
      <c r="E2224" s="184"/>
      <c r="F2224" s="184"/>
      <c r="G2224" s="185"/>
      <c r="H2224" s="184"/>
      <c r="I2224" s="185"/>
      <c r="J2224" s="184"/>
      <c r="K2224" s="184"/>
    </row>
    <row r="2225" spans="1:11" ht="12.75">
      <c r="A2225">
        <v>406</v>
      </c>
      <c r="B2225">
        <v>403</v>
      </c>
      <c r="C2225" s="187">
        <v>4</v>
      </c>
      <c r="D2225">
        <v>0</v>
      </c>
      <c r="E2225" s="184"/>
      <c r="F2225" s="184"/>
      <c r="G2225" s="185"/>
      <c r="H2225" s="184"/>
      <c r="I2225" s="185"/>
      <c r="J2225" s="184"/>
      <c r="K2225" s="184"/>
    </row>
    <row r="2226" spans="1:11" ht="12.75">
      <c r="A2226">
        <v>406</v>
      </c>
      <c r="B2226">
        <v>404</v>
      </c>
      <c r="C2226" s="187">
        <v>3.299999952316284</v>
      </c>
      <c r="D2226">
        <v>0</v>
      </c>
      <c r="E2226" s="184"/>
      <c r="F2226" s="184"/>
      <c r="G2226" s="185"/>
      <c r="H2226" s="184"/>
      <c r="I2226" s="185"/>
      <c r="J2226" s="184"/>
      <c r="K2226" s="184"/>
    </row>
    <row r="2227" spans="1:11" ht="12.75">
      <c r="A2227">
        <v>406</v>
      </c>
      <c r="B2227">
        <v>407</v>
      </c>
      <c r="C2227" s="187">
        <v>2.4000000953674316</v>
      </c>
      <c r="D2227">
        <v>0</v>
      </c>
      <c r="E2227" s="184"/>
      <c r="F2227" s="184"/>
      <c r="G2227" s="185"/>
      <c r="H2227" s="184"/>
      <c r="I2227" s="185"/>
      <c r="J2227" s="184"/>
      <c r="K2227" s="184"/>
    </row>
    <row r="2228" spans="1:11" ht="12.75">
      <c r="A2228">
        <v>406</v>
      </c>
      <c r="B2228">
        <v>408</v>
      </c>
      <c r="C2228" s="187">
        <v>2.9000000953674316</v>
      </c>
      <c r="D2228">
        <v>0</v>
      </c>
      <c r="E2228" s="184"/>
      <c r="F2228" s="184"/>
      <c r="G2228" s="185"/>
      <c r="H2228" s="184"/>
      <c r="I2228" s="185"/>
      <c r="J2228" s="184"/>
      <c r="K2228" s="184"/>
    </row>
    <row r="2229" spans="1:11" ht="12.75">
      <c r="A2229">
        <v>406</v>
      </c>
      <c r="B2229">
        <v>419</v>
      </c>
      <c r="C2229" s="187">
        <v>4.300000190734863</v>
      </c>
      <c r="D2229">
        <v>0</v>
      </c>
      <c r="E2229" s="184"/>
      <c r="F2229" s="184"/>
      <c r="G2229" s="185"/>
      <c r="H2229" s="184"/>
      <c r="I2229" s="185"/>
      <c r="J2229" s="184"/>
      <c r="K2229" s="184"/>
    </row>
    <row r="2230" spans="1:11" ht="12.75">
      <c r="A2230">
        <v>407</v>
      </c>
      <c r="B2230">
        <v>367</v>
      </c>
      <c r="C2230" s="187">
        <v>39.70000076293945</v>
      </c>
      <c r="D2230">
        <v>0</v>
      </c>
      <c r="E2230" s="184"/>
      <c r="F2230" s="184"/>
      <c r="G2230" s="185"/>
      <c r="H2230" s="184"/>
      <c r="I2230" s="185"/>
      <c r="J2230" s="184"/>
      <c r="K2230" s="184"/>
    </row>
    <row r="2231" spans="1:11" ht="12.75">
      <c r="A2231">
        <v>407</v>
      </c>
      <c r="B2231">
        <v>372</v>
      </c>
      <c r="C2231" s="187">
        <v>38.70000076293945</v>
      </c>
      <c r="D2231">
        <v>0</v>
      </c>
      <c r="E2231" s="184"/>
      <c r="F2231" s="184"/>
      <c r="G2231" s="185"/>
      <c r="H2231" s="184"/>
      <c r="I2231" s="185"/>
      <c r="J2231" s="184"/>
      <c r="K2231" s="184"/>
    </row>
    <row r="2232" spans="1:11" ht="12.75">
      <c r="A2232">
        <v>407</v>
      </c>
      <c r="B2232">
        <v>384</v>
      </c>
      <c r="C2232" s="187">
        <v>27.200000762939453</v>
      </c>
      <c r="D2232">
        <v>0</v>
      </c>
      <c r="E2232" s="184"/>
      <c r="F2232" s="184"/>
      <c r="G2232" s="185"/>
      <c r="H2232" s="184"/>
      <c r="I2232" s="185"/>
      <c r="J2232" s="184"/>
      <c r="K2232" s="184"/>
    </row>
    <row r="2233" spans="1:11" ht="12.75">
      <c r="A2233">
        <v>407</v>
      </c>
      <c r="B2233">
        <v>393</v>
      </c>
      <c r="C2233" s="187">
        <v>19.200000762939453</v>
      </c>
      <c r="D2233">
        <v>0</v>
      </c>
      <c r="E2233" s="184"/>
      <c r="F2233" s="184"/>
      <c r="G2233" s="185"/>
      <c r="H2233" s="184"/>
      <c r="I2233" s="185"/>
      <c r="J2233" s="184"/>
      <c r="K2233" s="184"/>
    </row>
    <row r="2234" spans="1:11" ht="12.75">
      <c r="A2234">
        <v>407</v>
      </c>
      <c r="B2234">
        <v>401</v>
      </c>
      <c r="C2234" s="187">
        <v>8.100000381469727</v>
      </c>
      <c r="D2234">
        <v>0</v>
      </c>
      <c r="E2234" s="184"/>
      <c r="F2234" s="184"/>
      <c r="G2234" s="185"/>
      <c r="H2234" s="184"/>
      <c r="I2234" s="185"/>
      <c r="J2234" s="184"/>
      <c r="K2234" s="184"/>
    </row>
    <row r="2235" spans="1:11" ht="12.75">
      <c r="A2235">
        <v>407</v>
      </c>
      <c r="B2235">
        <v>402</v>
      </c>
      <c r="C2235" s="187">
        <v>9.5</v>
      </c>
      <c r="D2235">
        <v>0</v>
      </c>
      <c r="E2235" s="184"/>
      <c r="F2235" s="184"/>
      <c r="G2235" s="185"/>
      <c r="H2235" s="184"/>
      <c r="I2235" s="185"/>
      <c r="J2235" s="184"/>
      <c r="K2235" s="184"/>
    </row>
    <row r="2236" spans="1:11" ht="12.75">
      <c r="A2236">
        <v>407</v>
      </c>
      <c r="B2236">
        <v>404</v>
      </c>
      <c r="C2236" s="187">
        <v>5.300000190734863</v>
      </c>
      <c r="D2236">
        <v>0</v>
      </c>
      <c r="E2236" s="184"/>
      <c r="F2236" s="184"/>
      <c r="G2236" s="185"/>
      <c r="H2236" s="184"/>
      <c r="I2236" s="185"/>
      <c r="J2236" s="184"/>
      <c r="K2236" s="184"/>
    </row>
    <row r="2237" spans="1:11" ht="12.75">
      <c r="A2237">
        <v>407</v>
      </c>
      <c r="B2237">
        <v>406</v>
      </c>
      <c r="C2237" s="187">
        <v>2.4000000953674316</v>
      </c>
      <c r="D2237">
        <v>0</v>
      </c>
      <c r="E2237" s="184"/>
      <c r="F2237" s="184"/>
      <c r="G2237" s="185"/>
      <c r="H2237" s="184"/>
      <c r="I2237" s="185"/>
      <c r="J2237" s="184"/>
      <c r="K2237" s="184"/>
    </row>
    <row r="2238" spans="1:11" ht="12.75">
      <c r="A2238">
        <v>407</v>
      </c>
      <c r="B2238">
        <v>408</v>
      </c>
      <c r="C2238" s="187">
        <v>2.700000047683716</v>
      </c>
      <c r="D2238">
        <v>0</v>
      </c>
      <c r="E2238" s="184"/>
      <c r="F2238" s="184"/>
      <c r="G2238" s="185"/>
      <c r="H2238" s="184"/>
      <c r="I2238" s="185"/>
      <c r="J2238" s="184"/>
      <c r="K2238" s="184"/>
    </row>
    <row r="2239" spans="1:11" ht="12.75">
      <c r="A2239">
        <v>407</v>
      </c>
      <c r="B2239">
        <v>409</v>
      </c>
      <c r="C2239" s="187">
        <v>5.699999809265137</v>
      </c>
      <c r="D2239">
        <v>0</v>
      </c>
      <c r="E2239" s="184"/>
      <c r="F2239" s="184"/>
      <c r="G2239" s="185"/>
      <c r="H2239" s="184"/>
      <c r="I2239" s="185"/>
      <c r="J2239" s="184"/>
      <c r="K2239" s="184"/>
    </row>
    <row r="2240" spans="1:11" ht="12.75">
      <c r="A2240">
        <v>407</v>
      </c>
      <c r="B2240">
        <v>411</v>
      </c>
      <c r="C2240" s="187">
        <v>8.699999809265137</v>
      </c>
      <c r="D2240">
        <v>0</v>
      </c>
      <c r="E2240" s="184"/>
      <c r="F2240" s="184"/>
      <c r="G2240" s="185"/>
      <c r="H2240" s="184"/>
      <c r="I2240" s="185"/>
      <c r="J2240" s="184"/>
      <c r="K2240" s="184"/>
    </row>
    <row r="2241" spans="1:11" ht="12.75">
      <c r="A2241">
        <v>407</v>
      </c>
      <c r="B2241">
        <v>419</v>
      </c>
      <c r="C2241" s="187">
        <v>4.800000190734863</v>
      </c>
      <c r="D2241">
        <v>0</v>
      </c>
      <c r="E2241" s="184"/>
      <c r="F2241" s="184"/>
      <c r="G2241" s="185"/>
      <c r="H2241" s="184"/>
      <c r="I2241" s="185"/>
      <c r="J2241" s="184"/>
      <c r="K2241" s="184"/>
    </row>
    <row r="2242" spans="1:11" ht="12.75">
      <c r="A2242">
        <v>407</v>
      </c>
      <c r="B2242">
        <v>502</v>
      </c>
      <c r="C2242" s="187">
        <v>59.400001525878906</v>
      </c>
      <c r="D2242">
        <v>0</v>
      </c>
      <c r="E2242" s="184"/>
      <c r="F2242" s="184"/>
      <c r="G2242" s="185"/>
      <c r="H2242" s="184"/>
      <c r="I2242" s="185"/>
      <c r="J2242" s="184"/>
      <c r="K2242" s="184"/>
    </row>
    <row r="2243" spans="1:11" ht="12.75">
      <c r="A2243">
        <v>407</v>
      </c>
      <c r="B2243">
        <v>505</v>
      </c>
      <c r="C2243" s="187">
        <v>51.20000076293945</v>
      </c>
      <c r="D2243">
        <v>0</v>
      </c>
      <c r="E2243" s="184"/>
      <c r="F2243" s="184"/>
      <c r="G2243" s="185"/>
      <c r="H2243" s="184"/>
      <c r="I2243" s="185"/>
      <c r="J2243" s="184"/>
      <c r="K2243" s="184"/>
    </row>
    <row r="2244" spans="1:11" ht="12.75">
      <c r="A2244">
        <v>407</v>
      </c>
      <c r="B2244">
        <v>507</v>
      </c>
      <c r="C2244" s="187">
        <v>57.70000076293945</v>
      </c>
      <c r="D2244">
        <v>0</v>
      </c>
      <c r="E2244" s="184"/>
      <c r="F2244" s="184"/>
      <c r="G2244" s="185"/>
      <c r="H2244" s="184"/>
      <c r="I2244" s="185"/>
      <c r="J2244" s="184"/>
      <c r="K2244" s="184"/>
    </row>
    <row r="2245" spans="1:11" ht="12.75">
      <c r="A2245">
        <v>407</v>
      </c>
      <c r="B2245">
        <v>509</v>
      </c>
      <c r="C2245" s="187">
        <v>76.19999694824219</v>
      </c>
      <c r="D2245">
        <v>0</v>
      </c>
      <c r="E2245" s="184"/>
      <c r="F2245" s="184"/>
      <c r="G2245" s="185"/>
      <c r="H2245" s="184"/>
      <c r="I2245" s="185"/>
      <c r="J2245" s="184"/>
      <c r="K2245" s="184"/>
    </row>
    <row r="2246" spans="1:11" ht="12.75">
      <c r="A2246">
        <v>407</v>
      </c>
      <c r="B2246">
        <v>510</v>
      </c>
      <c r="C2246" s="187">
        <v>70.30000305175781</v>
      </c>
      <c r="D2246">
        <v>0</v>
      </c>
      <c r="E2246" s="184"/>
      <c r="F2246" s="184"/>
      <c r="G2246" s="185"/>
      <c r="H2246" s="184"/>
      <c r="I2246" s="185"/>
      <c r="J2246" s="184"/>
      <c r="K2246" s="184"/>
    </row>
    <row r="2247" spans="1:11" ht="12.75">
      <c r="A2247">
        <v>407</v>
      </c>
      <c r="B2247">
        <v>511</v>
      </c>
      <c r="C2247" s="187">
        <v>73.5999984741211</v>
      </c>
      <c r="D2247">
        <v>0</v>
      </c>
      <c r="E2247" s="184"/>
      <c r="F2247" s="184"/>
      <c r="G2247" s="185"/>
      <c r="H2247" s="184"/>
      <c r="I2247" s="185"/>
      <c r="J2247" s="184"/>
      <c r="K2247" s="184"/>
    </row>
    <row r="2248" spans="1:11" ht="12.75">
      <c r="A2248">
        <v>408</v>
      </c>
      <c r="B2248">
        <v>403</v>
      </c>
      <c r="C2248" s="187">
        <v>6.400000095367432</v>
      </c>
      <c r="D2248">
        <v>0</v>
      </c>
      <c r="E2248" s="184"/>
      <c r="F2248" s="184"/>
      <c r="G2248" s="185"/>
      <c r="H2248" s="184"/>
      <c r="I2248" s="185"/>
      <c r="J2248" s="184"/>
      <c r="K2248" s="184"/>
    </row>
    <row r="2249" spans="1:11" ht="12.75">
      <c r="A2249">
        <v>408</v>
      </c>
      <c r="B2249">
        <v>406</v>
      </c>
      <c r="C2249" s="187">
        <v>2.9000000953674316</v>
      </c>
      <c r="D2249">
        <v>0</v>
      </c>
      <c r="E2249" s="184"/>
      <c r="F2249" s="184"/>
      <c r="G2249" s="185"/>
      <c r="H2249" s="184"/>
      <c r="I2249" s="185"/>
      <c r="J2249" s="184"/>
      <c r="K2249" s="184"/>
    </row>
    <row r="2250" spans="1:11" ht="12.75">
      <c r="A2250">
        <v>408</v>
      </c>
      <c r="B2250">
        <v>407</v>
      </c>
      <c r="C2250" s="187">
        <v>2.700000047683716</v>
      </c>
      <c r="D2250">
        <v>0</v>
      </c>
      <c r="E2250" s="184"/>
      <c r="F2250" s="184"/>
      <c r="G2250" s="185"/>
      <c r="H2250" s="184"/>
      <c r="I2250" s="185"/>
      <c r="J2250" s="184"/>
      <c r="K2250" s="184"/>
    </row>
    <row r="2251" spans="1:11" ht="12.75">
      <c r="A2251">
        <v>408</v>
      </c>
      <c r="B2251">
        <v>409</v>
      </c>
      <c r="C2251" s="187">
        <v>5.699999809265137</v>
      </c>
      <c r="D2251">
        <v>0</v>
      </c>
      <c r="E2251" s="184"/>
      <c r="F2251" s="184"/>
      <c r="G2251" s="185"/>
      <c r="H2251" s="184"/>
      <c r="I2251" s="185"/>
      <c r="J2251" s="184"/>
      <c r="K2251" s="184"/>
    </row>
    <row r="2252" spans="1:11" ht="12.75">
      <c r="A2252">
        <v>408</v>
      </c>
      <c r="B2252">
        <v>410</v>
      </c>
      <c r="C2252" s="187">
        <v>6.400000095367432</v>
      </c>
      <c r="D2252">
        <v>0</v>
      </c>
      <c r="E2252" s="184"/>
      <c r="F2252" s="184"/>
      <c r="G2252" s="185"/>
      <c r="H2252" s="184"/>
      <c r="I2252" s="185"/>
      <c r="J2252" s="184"/>
      <c r="K2252" s="184"/>
    </row>
    <row r="2253" spans="1:11" ht="12.75">
      <c r="A2253">
        <v>408</v>
      </c>
      <c r="B2253">
        <v>419</v>
      </c>
      <c r="C2253" s="187">
        <v>2.5</v>
      </c>
      <c r="D2253">
        <v>0</v>
      </c>
      <c r="E2253" s="184"/>
      <c r="F2253" s="184"/>
      <c r="G2253" s="185"/>
      <c r="H2253" s="184"/>
      <c r="I2253" s="185"/>
      <c r="J2253" s="184"/>
      <c r="K2253" s="184"/>
    </row>
    <row r="2254" spans="1:11" ht="12.75">
      <c r="A2254">
        <v>408</v>
      </c>
      <c r="B2254">
        <v>423</v>
      </c>
      <c r="C2254" s="187">
        <v>5.800000190734863</v>
      </c>
      <c r="D2254">
        <v>0</v>
      </c>
      <c r="E2254" s="184"/>
      <c r="F2254" s="184"/>
      <c r="G2254" s="185"/>
      <c r="H2254" s="184"/>
      <c r="I2254" s="185"/>
      <c r="J2254" s="184"/>
      <c r="K2254" s="184"/>
    </row>
    <row r="2255" spans="1:11" ht="12.75">
      <c r="A2255">
        <v>409</v>
      </c>
      <c r="B2255">
        <v>401</v>
      </c>
      <c r="C2255" s="187">
        <v>13.300000190734863</v>
      </c>
      <c r="D2255">
        <v>0</v>
      </c>
      <c r="E2255" s="184"/>
      <c r="F2255" s="184"/>
      <c r="G2255" s="185"/>
      <c r="H2255" s="184"/>
      <c r="I2255" s="185"/>
      <c r="J2255" s="184"/>
      <c r="K2255" s="184"/>
    </row>
    <row r="2256" spans="1:11" ht="12.75">
      <c r="A2256">
        <v>409</v>
      </c>
      <c r="B2256">
        <v>407</v>
      </c>
      <c r="C2256" s="187">
        <v>5.699999809265137</v>
      </c>
      <c r="D2256">
        <v>0</v>
      </c>
      <c r="E2256" s="184"/>
      <c r="F2256" s="184"/>
      <c r="G2256" s="185"/>
      <c r="H2256" s="184"/>
      <c r="I2256" s="185"/>
      <c r="J2256" s="184"/>
      <c r="K2256" s="184"/>
    </row>
    <row r="2257" spans="1:11" ht="12.75">
      <c r="A2257">
        <v>409</v>
      </c>
      <c r="B2257">
        <v>408</v>
      </c>
      <c r="C2257" s="187">
        <v>5.699999809265137</v>
      </c>
      <c r="D2257">
        <v>0</v>
      </c>
      <c r="E2257" s="184"/>
      <c r="F2257" s="184"/>
      <c r="G2257" s="185"/>
      <c r="H2257" s="184"/>
      <c r="I2257" s="185"/>
      <c r="J2257" s="184"/>
      <c r="K2257" s="184"/>
    </row>
    <row r="2258" spans="1:11" ht="12.75">
      <c r="A2258">
        <v>409</v>
      </c>
      <c r="B2258">
        <v>410</v>
      </c>
      <c r="C2258" s="187">
        <v>6.5</v>
      </c>
      <c r="D2258">
        <v>0</v>
      </c>
      <c r="E2258" s="184"/>
      <c r="F2258" s="184"/>
      <c r="G2258" s="185"/>
      <c r="H2258" s="184"/>
      <c r="I2258" s="185"/>
      <c r="J2258" s="184"/>
      <c r="K2258" s="184"/>
    </row>
    <row r="2259" spans="1:11" ht="12.75">
      <c r="A2259">
        <v>409</v>
      </c>
      <c r="B2259">
        <v>411</v>
      </c>
      <c r="C2259" s="187">
        <v>3.9000000953674316</v>
      </c>
      <c r="D2259">
        <v>0</v>
      </c>
      <c r="E2259" s="184"/>
      <c r="F2259" s="184"/>
      <c r="G2259" s="185"/>
      <c r="H2259" s="184"/>
      <c r="I2259" s="185"/>
      <c r="J2259" s="184"/>
      <c r="K2259" s="184"/>
    </row>
    <row r="2260" spans="1:11" ht="12.75">
      <c r="A2260">
        <v>409</v>
      </c>
      <c r="B2260">
        <v>413</v>
      </c>
      <c r="C2260" s="187">
        <v>6.400000095367432</v>
      </c>
      <c r="D2260">
        <v>0</v>
      </c>
      <c r="E2260" s="184"/>
      <c r="F2260" s="184"/>
      <c r="G2260" s="185"/>
      <c r="H2260" s="184"/>
      <c r="I2260" s="185"/>
      <c r="J2260" s="184"/>
      <c r="K2260" s="184"/>
    </row>
    <row r="2261" spans="1:11" ht="12.75">
      <c r="A2261">
        <v>409</v>
      </c>
      <c r="B2261">
        <v>419</v>
      </c>
      <c r="C2261" s="187">
        <v>6.5</v>
      </c>
      <c r="D2261">
        <v>0</v>
      </c>
      <c r="E2261" s="184"/>
      <c r="F2261" s="184"/>
      <c r="G2261" s="185"/>
      <c r="H2261" s="184"/>
      <c r="I2261" s="185"/>
      <c r="J2261" s="184"/>
      <c r="K2261" s="184"/>
    </row>
    <row r="2262" spans="1:11" ht="12.75">
      <c r="A2262">
        <v>409</v>
      </c>
      <c r="B2262">
        <v>423</v>
      </c>
      <c r="C2262" s="187">
        <v>8.399999618530273</v>
      </c>
      <c r="D2262">
        <v>0</v>
      </c>
      <c r="E2262" s="184"/>
      <c r="F2262" s="184"/>
      <c r="G2262" s="185"/>
      <c r="H2262" s="184"/>
      <c r="I2262" s="185"/>
      <c r="J2262" s="184"/>
      <c r="K2262" s="184"/>
    </row>
    <row r="2263" spans="1:11" ht="12.75">
      <c r="A2263">
        <v>409</v>
      </c>
      <c r="B2263">
        <v>427</v>
      </c>
      <c r="C2263" s="187">
        <v>4.599999904632568</v>
      </c>
      <c r="D2263">
        <v>0</v>
      </c>
      <c r="E2263" s="184"/>
      <c r="F2263" s="184"/>
      <c r="G2263" s="185"/>
      <c r="H2263" s="184"/>
      <c r="I2263" s="185"/>
      <c r="J2263" s="184"/>
      <c r="K2263" s="184"/>
    </row>
    <row r="2264" spans="1:11" ht="12.75">
      <c r="A2264">
        <v>409</v>
      </c>
      <c r="B2264">
        <v>429</v>
      </c>
      <c r="C2264" s="187">
        <v>7.300000190734863</v>
      </c>
      <c r="D2264">
        <v>0</v>
      </c>
      <c r="E2264" s="184"/>
      <c r="F2264" s="184"/>
      <c r="G2264" s="185"/>
      <c r="H2264" s="184"/>
      <c r="I2264" s="185"/>
      <c r="J2264" s="184"/>
      <c r="K2264" s="184"/>
    </row>
    <row r="2265" spans="1:11" ht="12.75">
      <c r="A2265">
        <v>410</v>
      </c>
      <c r="B2265">
        <v>408</v>
      </c>
      <c r="C2265" s="187">
        <v>6.400000095367432</v>
      </c>
      <c r="D2265">
        <v>0</v>
      </c>
      <c r="E2265" s="184"/>
      <c r="F2265" s="184"/>
      <c r="G2265" s="185"/>
      <c r="H2265" s="184"/>
      <c r="I2265" s="185"/>
      <c r="J2265" s="184"/>
      <c r="K2265" s="184"/>
    </row>
    <row r="2266" spans="1:11" ht="12.75">
      <c r="A2266">
        <v>410</v>
      </c>
      <c r="B2266">
        <v>409</v>
      </c>
      <c r="C2266" s="187">
        <v>6.5</v>
      </c>
      <c r="D2266">
        <v>0</v>
      </c>
      <c r="E2266" s="184"/>
      <c r="F2266" s="184"/>
      <c r="G2266" s="185"/>
      <c r="H2266" s="184"/>
      <c r="I2266" s="185"/>
      <c r="J2266" s="184"/>
      <c r="K2266" s="184"/>
    </row>
    <row r="2267" spans="1:11" ht="12.75">
      <c r="A2267">
        <v>410</v>
      </c>
      <c r="B2267">
        <v>412</v>
      </c>
      <c r="C2267" s="187">
        <v>2.9000000953674316</v>
      </c>
      <c r="D2267">
        <v>0</v>
      </c>
      <c r="E2267" s="184"/>
      <c r="F2267" s="184"/>
      <c r="G2267" s="185"/>
      <c r="H2267" s="184"/>
      <c r="I2267" s="185"/>
      <c r="J2267" s="184"/>
      <c r="K2267" s="184"/>
    </row>
    <row r="2268" spans="1:11" ht="12.75">
      <c r="A2268">
        <v>410</v>
      </c>
      <c r="B2268">
        <v>419</v>
      </c>
      <c r="C2268" s="187">
        <v>5.099999904632568</v>
      </c>
      <c r="D2268">
        <v>0</v>
      </c>
      <c r="E2268" s="184"/>
      <c r="F2268" s="184"/>
      <c r="G2268" s="185"/>
      <c r="H2268" s="184"/>
      <c r="I2268" s="185"/>
      <c r="J2268" s="184"/>
      <c r="K2268" s="184"/>
    </row>
    <row r="2269" spans="1:11" ht="12.75">
      <c r="A2269">
        <v>410</v>
      </c>
      <c r="B2269">
        <v>425</v>
      </c>
      <c r="C2269" s="187">
        <v>4.300000190734863</v>
      </c>
      <c r="D2269">
        <v>0</v>
      </c>
      <c r="E2269" s="184"/>
      <c r="F2269" s="184"/>
      <c r="G2269" s="185"/>
      <c r="H2269" s="184"/>
      <c r="I2269" s="185"/>
      <c r="J2269" s="184"/>
      <c r="K2269" s="184"/>
    </row>
    <row r="2270" spans="1:11" ht="12.75">
      <c r="A2270">
        <v>410</v>
      </c>
      <c r="B2270">
        <v>427</v>
      </c>
      <c r="C2270" s="187">
        <v>3.200000047683716</v>
      </c>
      <c r="D2270">
        <v>0</v>
      </c>
      <c r="E2270" s="184"/>
      <c r="F2270" s="184"/>
      <c r="G2270" s="185"/>
      <c r="H2270" s="184"/>
      <c r="I2270" s="185"/>
      <c r="J2270" s="184"/>
      <c r="K2270" s="184"/>
    </row>
    <row r="2271" spans="1:11" ht="12.75">
      <c r="A2271">
        <v>410</v>
      </c>
      <c r="B2271">
        <v>429</v>
      </c>
      <c r="C2271" s="187">
        <v>5.699999809265137</v>
      </c>
      <c r="D2271">
        <v>0</v>
      </c>
      <c r="E2271" s="184"/>
      <c r="F2271" s="184"/>
      <c r="G2271" s="185"/>
      <c r="H2271" s="184"/>
      <c r="I2271" s="185"/>
      <c r="J2271" s="184"/>
      <c r="K2271" s="184"/>
    </row>
    <row r="2272" spans="1:11" ht="12.75">
      <c r="A2272">
        <v>410</v>
      </c>
      <c r="B2272">
        <v>431</v>
      </c>
      <c r="C2272" s="187">
        <v>4.199999809265137</v>
      </c>
      <c r="D2272">
        <v>0</v>
      </c>
      <c r="E2272" s="184"/>
      <c r="F2272" s="184"/>
      <c r="G2272" s="185"/>
      <c r="H2272" s="184"/>
      <c r="I2272" s="185"/>
      <c r="J2272" s="184"/>
      <c r="K2272" s="184"/>
    </row>
    <row r="2273" spans="1:11" ht="12.75">
      <c r="A2273">
        <v>411</v>
      </c>
      <c r="B2273">
        <v>367</v>
      </c>
      <c r="C2273" s="187">
        <v>44.900001525878906</v>
      </c>
      <c r="D2273">
        <v>0</v>
      </c>
      <c r="E2273" s="184"/>
      <c r="F2273" s="184"/>
      <c r="G2273" s="185"/>
      <c r="H2273" s="184"/>
      <c r="I2273" s="185"/>
      <c r="J2273" s="184"/>
      <c r="K2273" s="184"/>
    </row>
    <row r="2274" spans="1:11" ht="12.75">
      <c r="A2274">
        <v>411</v>
      </c>
      <c r="B2274">
        <v>372</v>
      </c>
      <c r="C2274" s="187">
        <v>41.900001525878906</v>
      </c>
      <c r="D2274">
        <v>0</v>
      </c>
      <c r="E2274" s="184"/>
      <c r="F2274" s="184"/>
      <c r="G2274" s="185"/>
      <c r="H2274" s="184"/>
      <c r="I2274" s="185"/>
      <c r="J2274" s="184"/>
      <c r="K2274" s="184"/>
    </row>
    <row r="2275" spans="1:11" ht="12.75">
      <c r="A2275">
        <v>411</v>
      </c>
      <c r="B2275">
        <v>384</v>
      </c>
      <c r="C2275" s="187">
        <v>33.79999923706055</v>
      </c>
      <c r="D2275">
        <v>0</v>
      </c>
      <c r="E2275" s="184"/>
      <c r="F2275" s="184"/>
      <c r="G2275" s="185"/>
      <c r="H2275" s="184"/>
      <c r="I2275" s="185"/>
      <c r="J2275" s="184"/>
      <c r="K2275" s="184"/>
    </row>
    <row r="2276" spans="1:11" ht="12.75">
      <c r="A2276">
        <v>411</v>
      </c>
      <c r="B2276">
        <v>401</v>
      </c>
      <c r="C2276" s="187">
        <v>15.800000190734863</v>
      </c>
      <c r="D2276">
        <v>0</v>
      </c>
      <c r="E2276" s="184"/>
      <c r="F2276" s="184"/>
      <c r="G2276" s="185"/>
      <c r="H2276" s="184"/>
      <c r="I2276" s="185"/>
      <c r="J2276" s="184"/>
      <c r="K2276" s="184"/>
    </row>
    <row r="2277" spans="1:11" ht="12.75">
      <c r="A2277">
        <v>411</v>
      </c>
      <c r="B2277">
        <v>407</v>
      </c>
      <c r="C2277" s="187">
        <v>8.699999809265137</v>
      </c>
      <c r="D2277">
        <v>0</v>
      </c>
      <c r="E2277" s="184"/>
      <c r="F2277" s="184"/>
      <c r="G2277" s="185"/>
      <c r="H2277" s="184"/>
      <c r="I2277" s="185"/>
      <c r="J2277" s="184"/>
      <c r="K2277" s="184"/>
    </row>
    <row r="2278" spans="1:11" ht="12.75">
      <c r="A2278">
        <v>411</v>
      </c>
      <c r="B2278">
        <v>409</v>
      </c>
      <c r="C2278" s="187">
        <v>3.9000000953674316</v>
      </c>
      <c r="D2278">
        <v>0</v>
      </c>
      <c r="E2278" s="184"/>
      <c r="F2278" s="184"/>
      <c r="G2278" s="185"/>
      <c r="H2278" s="184"/>
      <c r="I2278" s="185"/>
      <c r="J2278" s="184"/>
      <c r="K2278" s="184"/>
    </row>
    <row r="2279" spans="1:11" ht="12.75">
      <c r="A2279">
        <v>411</v>
      </c>
      <c r="B2279">
        <v>413</v>
      </c>
      <c r="C2279" s="187">
        <v>3.799999952316284</v>
      </c>
      <c r="D2279">
        <v>0</v>
      </c>
      <c r="E2279" s="184"/>
      <c r="F2279" s="184"/>
      <c r="G2279" s="185"/>
      <c r="H2279" s="184"/>
      <c r="I2279" s="185"/>
      <c r="J2279" s="184"/>
      <c r="K2279" s="184"/>
    </row>
    <row r="2280" spans="1:11" ht="12.75">
      <c r="A2280">
        <v>411</v>
      </c>
      <c r="B2280">
        <v>427</v>
      </c>
      <c r="C2280" s="187">
        <v>5.900000095367432</v>
      </c>
      <c r="D2280">
        <v>0</v>
      </c>
      <c r="E2280" s="184"/>
      <c r="F2280" s="184"/>
      <c r="G2280" s="185"/>
      <c r="H2280" s="184"/>
      <c r="I2280" s="185"/>
      <c r="J2280" s="184"/>
      <c r="K2280" s="184"/>
    </row>
    <row r="2281" spans="1:11" ht="12.75">
      <c r="A2281">
        <v>411</v>
      </c>
      <c r="B2281">
        <v>429</v>
      </c>
      <c r="C2281" s="187">
        <v>6.800000190734863</v>
      </c>
      <c r="D2281">
        <v>0</v>
      </c>
      <c r="E2281" s="184"/>
      <c r="F2281" s="184"/>
      <c r="G2281" s="185"/>
      <c r="H2281" s="184"/>
      <c r="I2281" s="185"/>
      <c r="J2281" s="184"/>
      <c r="K2281" s="184"/>
    </row>
    <row r="2282" spans="1:11" ht="12.75">
      <c r="A2282">
        <v>411</v>
      </c>
      <c r="B2282">
        <v>511</v>
      </c>
      <c r="C2282" s="187">
        <v>65.30000305175781</v>
      </c>
      <c r="D2282">
        <v>0</v>
      </c>
      <c r="E2282" s="184"/>
      <c r="F2282" s="184"/>
      <c r="G2282" s="185"/>
      <c r="H2282" s="184"/>
      <c r="I2282" s="185"/>
      <c r="J2282" s="184"/>
      <c r="K2282" s="184"/>
    </row>
    <row r="2283" spans="1:11" ht="12.75">
      <c r="A2283">
        <v>411</v>
      </c>
      <c r="B2283">
        <v>516</v>
      </c>
      <c r="C2283" s="187">
        <v>75.4000015258789</v>
      </c>
      <c r="D2283">
        <v>0</v>
      </c>
      <c r="E2283" s="184"/>
      <c r="F2283" s="184"/>
      <c r="G2283" s="185"/>
      <c r="H2283" s="184"/>
      <c r="I2283" s="185"/>
      <c r="J2283" s="184"/>
      <c r="K2283" s="184"/>
    </row>
    <row r="2284" spans="1:11" ht="12.75">
      <c r="A2284">
        <v>412</v>
      </c>
      <c r="B2284">
        <v>410</v>
      </c>
      <c r="C2284" s="187">
        <v>2.9000000953674316</v>
      </c>
      <c r="D2284">
        <v>0</v>
      </c>
      <c r="E2284" s="184"/>
      <c r="F2284" s="184"/>
      <c r="G2284" s="185"/>
      <c r="H2284" s="184"/>
      <c r="I2284" s="185"/>
      <c r="J2284" s="184"/>
      <c r="K2284" s="184"/>
    </row>
    <row r="2285" spans="1:11" ht="12.75">
      <c r="A2285">
        <v>412</v>
      </c>
      <c r="B2285">
        <v>414</v>
      </c>
      <c r="C2285" s="187">
        <v>5.699999809265137</v>
      </c>
      <c r="D2285">
        <v>0</v>
      </c>
      <c r="E2285" s="184"/>
      <c r="F2285" s="184"/>
      <c r="G2285" s="185"/>
      <c r="H2285" s="184"/>
      <c r="I2285" s="185"/>
      <c r="J2285" s="184"/>
      <c r="K2285" s="184"/>
    </row>
    <row r="2286" spans="1:11" ht="12.75">
      <c r="A2286">
        <v>412</v>
      </c>
      <c r="B2286">
        <v>423</v>
      </c>
      <c r="C2286" s="187">
        <v>4.900000095367432</v>
      </c>
      <c r="D2286">
        <v>0</v>
      </c>
      <c r="E2286" s="184"/>
      <c r="F2286" s="184"/>
      <c r="G2286" s="185"/>
      <c r="H2286" s="184"/>
      <c r="I2286" s="185"/>
      <c r="J2286" s="184"/>
      <c r="K2286" s="184"/>
    </row>
    <row r="2287" spans="1:11" ht="12.75">
      <c r="A2287">
        <v>412</v>
      </c>
      <c r="B2287">
        <v>425</v>
      </c>
      <c r="C2287" s="187">
        <v>4.400000095367432</v>
      </c>
      <c r="D2287">
        <v>0</v>
      </c>
      <c r="E2287" s="184"/>
      <c r="F2287" s="184"/>
      <c r="G2287" s="185"/>
      <c r="H2287" s="184"/>
      <c r="I2287" s="185"/>
      <c r="J2287" s="184"/>
      <c r="K2287" s="184"/>
    </row>
    <row r="2288" spans="1:11" ht="12.75">
      <c r="A2288">
        <v>412</v>
      </c>
      <c r="B2288">
        <v>427</v>
      </c>
      <c r="C2288" s="187">
        <v>3.0999999046325684</v>
      </c>
      <c r="D2288">
        <v>0</v>
      </c>
      <c r="E2288" s="184"/>
      <c r="F2288" s="184"/>
      <c r="G2288" s="185"/>
      <c r="H2288" s="184"/>
      <c r="I2288" s="185"/>
      <c r="J2288" s="184"/>
      <c r="K2288" s="184"/>
    </row>
    <row r="2289" spans="1:11" ht="12.75">
      <c r="A2289">
        <v>412</v>
      </c>
      <c r="B2289">
        <v>429</v>
      </c>
      <c r="C2289" s="187">
        <v>3.200000047683716</v>
      </c>
      <c r="D2289">
        <v>0</v>
      </c>
      <c r="E2289" s="184"/>
      <c r="F2289" s="184"/>
      <c r="G2289" s="185"/>
      <c r="H2289" s="184"/>
      <c r="I2289" s="185"/>
      <c r="J2289" s="184"/>
      <c r="K2289" s="184"/>
    </row>
    <row r="2290" spans="1:11" ht="12.75">
      <c r="A2290">
        <v>412</v>
      </c>
      <c r="B2290">
        <v>431</v>
      </c>
      <c r="C2290" s="187">
        <v>3.299999952316284</v>
      </c>
      <c r="D2290">
        <v>0</v>
      </c>
      <c r="E2290" s="184"/>
      <c r="F2290" s="184"/>
      <c r="G2290" s="185"/>
      <c r="H2290" s="184"/>
      <c r="I2290" s="185"/>
      <c r="J2290" s="184"/>
      <c r="K2290" s="184"/>
    </row>
    <row r="2291" spans="1:11" ht="12.75">
      <c r="A2291">
        <v>412</v>
      </c>
      <c r="B2291">
        <v>433</v>
      </c>
      <c r="C2291" s="187">
        <v>5.5</v>
      </c>
      <c r="D2291">
        <v>0</v>
      </c>
      <c r="E2291" s="184"/>
      <c r="F2291" s="184"/>
      <c r="G2291" s="185"/>
      <c r="H2291" s="184"/>
      <c r="I2291" s="185"/>
      <c r="J2291" s="184"/>
      <c r="K2291" s="184"/>
    </row>
    <row r="2292" spans="1:11" ht="12.75">
      <c r="A2292">
        <v>413</v>
      </c>
      <c r="B2292">
        <v>372</v>
      </c>
      <c r="C2292" s="187">
        <v>45.599998474121094</v>
      </c>
      <c r="D2292">
        <v>0</v>
      </c>
      <c r="E2292" s="184"/>
      <c r="F2292" s="184"/>
      <c r="G2292" s="185"/>
      <c r="H2292" s="184"/>
      <c r="I2292" s="185"/>
      <c r="J2292" s="184"/>
      <c r="K2292" s="184"/>
    </row>
    <row r="2293" spans="1:11" ht="12.75">
      <c r="A2293">
        <v>413</v>
      </c>
      <c r="B2293">
        <v>409</v>
      </c>
      <c r="C2293" s="187">
        <v>6.400000095367432</v>
      </c>
      <c r="D2293">
        <v>0</v>
      </c>
      <c r="E2293" s="184"/>
      <c r="F2293" s="184"/>
      <c r="G2293" s="185"/>
      <c r="H2293" s="184"/>
      <c r="I2293" s="185"/>
      <c r="J2293" s="184"/>
      <c r="K2293" s="184"/>
    </row>
    <row r="2294" spans="1:11" ht="12.75">
      <c r="A2294">
        <v>413</v>
      </c>
      <c r="B2294">
        <v>411</v>
      </c>
      <c r="C2294" s="187">
        <v>3.799999952316284</v>
      </c>
      <c r="D2294">
        <v>0</v>
      </c>
      <c r="E2294" s="184"/>
      <c r="F2294" s="184"/>
      <c r="G2294" s="185"/>
      <c r="H2294" s="184"/>
      <c r="I2294" s="185"/>
      <c r="J2294" s="184"/>
      <c r="K2294" s="184"/>
    </row>
    <row r="2295" spans="1:11" ht="12.75">
      <c r="A2295">
        <v>413</v>
      </c>
      <c r="B2295">
        <v>415</v>
      </c>
      <c r="C2295" s="187">
        <v>5.199999809265137</v>
      </c>
      <c r="D2295">
        <v>0</v>
      </c>
      <c r="E2295" s="184"/>
      <c r="F2295" s="184"/>
      <c r="G2295" s="185"/>
      <c r="H2295" s="184"/>
      <c r="I2295" s="185"/>
      <c r="J2295" s="184"/>
      <c r="K2295" s="184"/>
    </row>
    <row r="2296" spans="1:11" ht="12.75">
      <c r="A2296">
        <v>413</v>
      </c>
      <c r="B2296">
        <v>418</v>
      </c>
      <c r="C2296" s="187">
        <v>9.399999618530273</v>
      </c>
      <c r="D2296">
        <v>0</v>
      </c>
      <c r="E2296" s="184"/>
      <c r="F2296" s="184"/>
      <c r="G2296" s="185"/>
      <c r="H2296" s="184"/>
      <c r="I2296" s="185"/>
      <c r="J2296" s="184"/>
      <c r="K2296" s="184"/>
    </row>
    <row r="2297" spans="1:11" ht="12.75">
      <c r="A2297">
        <v>413</v>
      </c>
      <c r="B2297">
        <v>421</v>
      </c>
      <c r="C2297" s="187">
        <v>10.800000190734863</v>
      </c>
      <c r="D2297">
        <v>0</v>
      </c>
      <c r="E2297" s="184"/>
      <c r="F2297" s="184"/>
      <c r="G2297" s="185"/>
      <c r="H2297" s="184"/>
      <c r="I2297" s="185"/>
      <c r="J2297" s="184"/>
      <c r="K2297" s="184"/>
    </row>
    <row r="2298" spans="1:11" ht="12.75">
      <c r="A2298">
        <v>413</v>
      </c>
      <c r="B2298">
        <v>427</v>
      </c>
      <c r="C2298" s="187">
        <v>5.599999904632568</v>
      </c>
      <c r="D2298">
        <v>0</v>
      </c>
      <c r="E2298" s="184"/>
      <c r="F2298" s="184"/>
      <c r="G2298" s="185"/>
      <c r="H2298" s="184"/>
      <c r="I2298" s="185"/>
      <c r="J2298" s="184"/>
      <c r="K2298" s="184"/>
    </row>
    <row r="2299" spans="1:11" ht="12.75">
      <c r="A2299">
        <v>413</v>
      </c>
      <c r="B2299">
        <v>429</v>
      </c>
      <c r="C2299" s="187">
        <v>4.5</v>
      </c>
      <c r="D2299">
        <v>0</v>
      </c>
      <c r="E2299" s="184"/>
      <c r="F2299" s="184"/>
      <c r="G2299" s="185"/>
      <c r="H2299" s="184"/>
      <c r="I2299" s="185"/>
      <c r="J2299" s="184"/>
      <c r="K2299" s="184"/>
    </row>
    <row r="2300" spans="1:11" ht="12.75">
      <c r="A2300">
        <v>413</v>
      </c>
      <c r="B2300">
        <v>462</v>
      </c>
      <c r="C2300" s="187">
        <v>15.100000381469727</v>
      </c>
      <c r="D2300">
        <v>0</v>
      </c>
      <c r="E2300" s="184"/>
      <c r="F2300" s="184"/>
      <c r="G2300" s="185"/>
      <c r="H2300" s="184"/>
      <c r="I2300" s="185"/>
      <c r="J2300" s="184"/>
      <c r="K2300" s="184"/>
    </row>
    <row r="2301" spans="1:11" ht="12.75">
      <c r="A2301">
        <v>413</v>
      </c>
      <c r="B2301">
        <v>464</v>
      </c>
      <c r="C2301" s="187">
        <v>20.100000381469727</v>
      </c>
      <c r="D2301">
        <v>0</v>
      </c>
      <c r="E2301" s="184"/>
      <c r="F2301" s="184"/>
      <c r="G2301" s="185"/>
      <c r="H2301" s="184"/>
      <c r="I2301" s="185"/>
      <c r="J2301" s="184"/>
      <c r="K2301" s="184"/>
    </row>
    <row r="2302" spans="1:11" ht="12.75">
      <c r="A2302">
        <v>413</v>
      </c>
      <c r="B2302">
        <v>502</v>
      </c>
      <c r="C2302" s="187">
        <v>64.5999984741211</v>
      </c>
      <c r="D2302">
        <v>0</v>
      </c>
      <c r="E2302" s="184"/>
      <c r="F2302" s="184"/>
      <c r="G2302" s="185"/>
      <c r="H2302" s="184"/>
      <c r="I2302" s="185"/>
      <c r="J2302" s="184"/>
      <c r="K2302" s="184"/>
    </row>
    <row r="2303" spans="1:11" ht="12.75">
      <c r="A2303">
        <v>413</v>
      </c>
      <c r="B2303">
        <v>505</v>
      </c>
      <c r="C2303" s="187">
        <v>52.20000076293945</v>
      </c>
      <c r="D2303">
        <v>0</v>
      </c>
      <c r="E2303" s="184"/>
      <c r="F2303" s="184"/>
      <c r="G2303" s="185"/>
      <c r="H2303" s="184"/>
      <c r="I2303" s="185"/>
      <c r="J2303" s="184"/>
      <c r="K2303" s="184"/>
    </row>
    <row r="2304" spans="1:11" ht="12.75">
      <c r="A2304">
        <v>413</v>
      </c>
      <c r="B2304">
        <v>507</v>
      </c>
      <c r="C2304" s="187">
        <v>53.70000076293945</v>
      </c>
      <c r="D2304">
        <v>0</v>
      </c>
      <c r="E2304" s="184"/>
      <c r="F2304" s="184"/>
      <c r="G2304" s="185"/>
      <c r="H2304" s="184"/>
      <c r="I2304" s="185"/>
      <c r="J2304" s="184"/>
      <c r="K2304" s="184"/>
    </row>
    <row r="2305" spans="1:11" ht="12.75">
      <c r="A2305">
        <v>413</v>
      </c>
      <c r="B2305">
        <v>509</v>
      </c>
      <c r="C2305" s="187">
        <v>69.9000015258789</v>
      </c>
      <c r="D2305">
        <v>0</v>
      </c>
      <c r="E2305" s="184"/>
      <c r="F2305" s="184"/>
      <c r="G2305" s="185"/>
      <c r="H2305" s="184"/>
      <c r="I2305" s="185"/>
      <c r="J2305" s="184"/>
      <c r="K2305" s="184"/>
    </row>
    <row r="2306" spans="1:11" ht="12.75">
      <c r="A2306">
        <v>413</v>
      </c>
      <c r="B2306">
        <v>510</v>
      </c>
      <c r="C2306" s="187">
        <v>61.900001525878906</v>
      </c>
      <c r="D2306">
        <v>0</v>
      </c>
      <c r="E2306" s="184"/>
      <c r="F2306" s="184"/>
      <c r="G2306" s="185"/>
      <c r="H2306" s="184"/>
      <c r="I2306" s="185"/>
      <c r="J2306" s="184"/>
      <c r="K2306" s="184"/>
    </row>
    <row r="2307" spans="1:11" ht="12.75">
      <c r="A2307">
        <v>413</v>
      </c>
      <c r="B2307">
        <v>511</v>
      </c>
      <c r="C2307" s="187">
        <v>63.79999923706055</v>
      </c>
      <c r="D2307">
        <v>0</v>
      </c>
      <c r="E2307" s="184"/>
      <c r="F2307" s="184"/>
      <c r="G2307" s="185"/>
      <c r="H2307" s="184"/>
      <c r="I2307" s="185"/>
      <c r="J2307" s="184"/>
      <c r="K2307" s="184"/>
    </row>
    <row r="2308" spans="1:11" ht="12.75">
      <c r="A2308">
        <v>413</v>
      </c>
      <c r="B2308">
        <v>512</v>
      </c>
      <c r="C2308" s="187">
        <v>31.399999618530273</v>
      </c>
      <c r="D2308">
        <v>0</v>
      </c>
      <c r="E2308" s="184"/>
      <c r="F2308" s="184"/>
      <c r="G2308" s="185"/>
      <c r="H2308" s="184"/>
      <c r="I2308" s="185"/>
      <c r="J2308" s="184"/>
      <c r="K2308" s="184"/>
    </row>
    <row r="2309" spans="1:11" ht="12.75">
      <c r="A2309">
        <v>413</v>
      </c>
      <c r="B2309">
        <v>515</v>
      </c>
      <c r="C2309" s="187">
        <v>56.400001525878906</v>
      </c>
      <c r="D2309">
        <v>0</v>
      </c>
      <c r="E2309" s="184"/>
      <c r="F2309" s="184"/>
      <c r="G2309" s="185"/>
      <c r="H2309" s="184"/>
      <c r="I2309" s="185"/>
      <c r="J2309" s="184"/>
      <c r="K2309" s="184"/>
    </row>
    <row r="2310" spans="1:11" ht="12.75">
      <c r="A2310">
        <v>413</v>
      </c>
      <c r="B2310">
        <v>516</v>
      </c>
      <c r="C2310" s="187">
        <v>72.80000305175781</v>
      </c>
      <c r="D2310">
        <v>0</v>
      </c>
      <c r="E2310" s="184"/>
      <c r="F2310" s="184"/>
      <c r="G2310" s="185"/>
      <c r="H2310" s="184"/>
      <c r="I2310" s="185"/>
      <c r="J2310" s="184"/>
      <c r="K2310" s="184"/>
    </row>
    <row r="2311" spans="1:11" ht="12.75">
      <c r="A2311">
        <v>413</v>
      </c>
      <c r="B2311">
        <v>530</v>
      </c>
      <c r="C2311" s="187">
        <v>34</v>
      </c>
      <c r="D2311">
        <v>0</v>
      </c>
      <c r="E2311" s="184"/>
      <c r="F2311" s="184"/>
      <c r="G2311" s="185"/>
      <c r="H2311" s="184"/>
      <c r="I2311" s="185"/>
      <c r="J2311" s="184"/>
      <c r="K2311" s="184"/>
    </row>
    <row r="2312" spans="1:11" ht="12.75">
      <c r="A2312">
        <v>414</v>
      </c>
      <c r="B2312">
        <v>412</v>
      </c>
      <c r="C2312" s="187">
        <v>5.699999809265137</v>
      </c>
      <c r="D2312">
        <v>0</v>
      </c>
      <c r="E2312" s="184"/>
      <c r="F2312" s="184"/>
      <c r="G2312" s="185"/>
      <c r="H2312" s="184"/>
      <c r="I2312" s="185"/>
      <c r="J2312" s="184"/>
      <c r="K2312" s="184"/>
    </row>
    <row r="2313" spans="1:11" ht="12.75">
      <c r="A2313">
        <v>414</v>
      </c>
      <c r="B2313">
        <v>416</v>
      </c>
      <c r="C2313" s="187">
        <v>4.800000190734863</v>
      </c>
      <c r="D2313">
        <v>0</v>
      </c>
      <c r="E2313" s="184"/>
      <c r="F2313" s="184"/>
      <c r="G2313" s="185"/>
      <c r="H2313" s="184"/>
      <c r="I2313" s="185"/>
      <c r="J2313" s="184"/>
      <c r="K2313" s="184"/>
    </row>
    <row r="2314" spans="1:11" ht="12.75">
      <c r="A2314">
        <v>414</v>
      </c>
      <c r="B2314">
        <v>418</v>
      </c>
      <c r="C2314" s="187">
        <v>8.800000190734863</v>
      </c>
      <c r="D2314">
        <v>0</v>
      </c>
      <c r="E2314" s="184"/>
      <c r="F2314" s="184"/>
      <c r="G2314" s="185"/>
      <c r="H2314" s="184"/>
      <c r="I2314" s="185"/>
      <c r="J2314" s="184"/>
      <c r="K2314" s="184"/>
    </row>
    <row r="2315" spans="1:11" ht="12.75">
      <c r="A2315">
        <v>414</v>
      </c>
      <c r="B2315">
        <v>420</v>
      </c>
      <c r="C2315" s="187">
        <v>6.800000190734863</v>
      </c>
      <c r="D2315">
        <v>0</v>
      </c>
      <c r="E2315" s="184"/>
      <c r="F2315" s="184"/>
      <c r="G2315" s="185"/>
      <c r="H2315" s="184"/>
      <c r="I2315" s="185"/>
      <c r="J2315" s="184"/>
      <c r="K2315" s="184"/>
    </row>
    <row r="2316" spans="1:11" ht="12.75">
      <c r="A2316">
        <v>414</v>
      </c>
      <c r="B2316">
        <v>431</v>
      </c>
      <c r="C2316" s="187">
        <v>4.199999809265137</v>
      </c>
      <c r="D2316">
        <v>0</v>
      </c>
      <c r="E2316" s="184"/>
      <c r="F2316" s="184"/>
      <c r="G2316" s="185"/>
      <c r="H2316" s="184"/>
      <c r="I2316" s="185"/>
      <c r="J2316" s="184"/>
      <c r="K2316" s="184"/>
    </row>
    <row r="2317" spans="1:11" ht="12.75">
      <c r="A2317">
        <v>414</v>
      </c>
      <c r="B2317">
        <v>433</v>
      </c>
      <c r="C2317" s="187">
        <v>4.400000095367432</v>
      </c>
      <c r="D2317">
        <v>0</v>
      </c>
      <c r="E2317" s="184"/>
      <c r="F2317" s="184"/>
      <c r="G2317" s="185"/>
      <c r="H2317" s="184"/>
      <c r="I2317" s="185"/>
      <c r="J2317" s="184"/>
      <c r="K2317" s="184"/>
    </row>
    <row r="2318" spans="1:11" ht="12.75">
      <c r="A2318">
        <v>414</v>
      </c>
      <c r="B2318">
        <v>443</v>
      </c>
      <c r="C2318" s="187">
        <v>10.300000190734863</v>
      </c>
      <c r="D2318">
        <v>0</v>
      </c>
      <c r="E2318" s="184"/>
      <c r="F2318" s="184"/>
      <c r="G2318" s="185"/>
      <c r="H2318" s="184"/>
      <c r="I2318" s="185"/>
      <c r="J2318" s="184"/>
      <c r="K2318" s="184"/>
    </row>
    <row r="2319" spans="1:11" ht="12.75">
      <c r="A2319">
        <v>415</v>
      </c>
      <c r="B2319">
        <v>413</v>
      </c>
      <c r="C2319" s="187">
        <v>5.199999809265137</v>
      </c>
      <c r="D2319">
        <v>0</v>
      </c>
      <c r="E2319" s="184"/>
      <c r="F2319" s="184"/>
      <c r="G2319" s="185"/>
      <c r="H2319" s="184"/>
      <c r="I2319" s="185"/>
      <c r="J2319" s="184"/>
      <c r="K2319" s="184"/>
    </row>
    <row r="2320" spans="1:11" ht="12.75">
      <c r="A2320">
        <v>415</v>
      </c>
      <c r="B2320">
        <v>418</v>
      </c>
      <c r="C2320" s="187">
        <v>4.5</v>
      </c>
      <c r="D2320">
        <v>0</v>
      </c>
      <c r="E2320" s="184"/>
      <c r="F2320" s="184"/>
      <c r="G2320" s="185"/>
      <c r="H2320" s="184"/>
      <c r="I2320" s="185"/>
      <c r="J2320" s="184"/>
      <c r="K2320" s="184"/>
    </row>
    <row r="2321" spans="1:11" ht="12.75">
      <c r="A2321">
        <v>415</v>
      </c>
      <c r="B2321">
        <v>421</v>
      </c>
      <c r="C2321" s="187">
        <v>5.800000190734863</v>
      </c>
      <c r="D2321">
        <v>0</v>
      </c>
      <c r="E2321" s="184"/>
      <c r="F2321" s="184"/>
      <c r="G2321" s="185"/>
      <c r="H2321" s="184"/>
      <c r="I2321" s="185"/>
      <c r="J2321" s="184"/>
      <c r="K2321" s="184"/>
    </row>
    <row r="2322" spans="1:11" ht="12.75">
      <c r="A2322">
        <v>415</v>
      </c>
      <c r="B2322">
        <v>429</v>
      </c>
      <c r="C2322" s="187">
        <v>4.599999904632568</v>
      </c>
      <c r="D2322">
        <v>0</v>
      </c>
      <c r="E2322" s="184"/>
      <c r="F2322" s="184"/>
      <c r="G2322" s="185"/>
      <c r="H2322" s="184"/>
      <c r="I2322" s="185"/>
      <c r="J2322" s="184"/>
      <c r="K2322" s="184"/>
    </row>
    <row r="2323" spans="1:11" ht="12.75">
      <c r="A2323">
        <v>415</v>
      </c>
      <c r="B2323">
        <v>433</v>
      </c>
      <c r="C2323" s="187">
        <v>5.900000095367432</v>
      </c>
      <c r="D2323">
        <v>0</v>
      </c>
      <c r="E2323" s="184"/>
      <c r="F2323" s="184"/>
      <c r="G2323" s="185"/>
      <c r="H2323" s="184"/>
      <c r="I2323" s="185"/>
      <c r="J2323" s="184"/>
      <c r="K2323" s="184"/>
    </row>
    <row r="2324" spans="1:11" ht="12.75">
      <c r="A2324">
        <v>415</v>
      </c>
      <c r="B2324">
        <v>464</v>
      </c>
      <c r="C2324" s="187">
        <v>15.899999618530273</v>
      </c>
      <c r="D2324">
        <v>0</v>
      </c>
      <c r="E2324" s="184"/>
      <c r="F2324" s="184"/>
      <c r="G2324" s="185"/>
      <c r="H2324" s="184"/>
      <c r="I2324" s="185"/>
      <c r="J2324" s="184"/>
      <c r="K2324" s="184"/>
    </row>
    <row r="2325" spans="1:11" ht="12.75">
      <c r="A2325">
        <v>415</v>
      </c>
      <c r="B2325">
        <v>512</v>
      </c>
      <c r="C2325" s="187">
        <v>28.5</v>
      </c>
      <c r="D2325">
        <v>0</v>
      </c>
      <c r="E2325" s="184"/>
      <c r="F2325" s="184"/>
      <c r="G2325" s="185"/>
      <c r="H2325" s="184"/>
      <c r="I2325" s="185"/>
      <c r="J2325" s="184"/>
      <c r="K2325" s="184"/>
    </row>
    <row r="2326" spans="1:11" ht="12.75">
      <c r="A2326">
        <v>416</v>
      </c>
      <c r="B2326">
        <v>414</v>
      </c>
      <c r="C2326" s="187">
        <v>4.800000190734863</v>
      </c>
      <c r="D2326">
        <v>0</v>
      </c>
      <c r="E2326" s="184"/>
      <c r="F2326" s="184"/>
      <c r="G2326" s="185"/>
      <c r="H2326" s="184"/>
      <c r="I2326" s="185"/>
      <c r="J2326" s="184"/>
      <c r="K2326" s="184"/>
    </row>
    <row r="2327" spans="1:11" ht="12.75">
      <c r="A2327">
        <v>416</v>
      </c>
      <c r="B2327">
        <v>418</v>
      </c>
      <c r="C2327" s="187">
        <v>5</v>
      </c>
      <c r="D2327">
        <v>0</v>
      </c>
      <c r="E2327" s="184"/>
      <c r="F2327" s="184"/>
      <c r="G2327" s="185"/>
      <c r="H2327" s="184"/>
      <c r="I2327" s="185"/>
      <c r="J2327" s="184"/>
      <c r="K2327" s="184"/>
    </row>
    <row r="2328" spans="1:11" ht="12.75">
      <c r="A2328">
        <v>416</v>
      </c>
      <c r="B2328">
        <v>420</v>
      </c>
      <c r="C2328" s="187">
        <v>7.300000190734863</v>
      </c>
      <c r="D2328">
        <v>0</v>
      </c>
      <c r="E2328" s="184"/>
      <c r="F2328" s="184"/>
      <c r="G2328" s="185"/>
      <c r="H2328" s="184"/>
      <c r="I2328" s="185"/>
      <c r="J2328" s="184"/>
      <c r="K2328" s="184"/>
    </row>
    <row r="2329" spans="1:11" ht="12.75">
      <c r="A2329">
        <v>416</v>
      </c>
      <c r="B2329">
        <v>431</v>
      </c>
      <c r="C2329" s="187">
        <v>8.699999809265137</v>
      </c>
      <c r="D2329">
        <v>0</v>
      </c>
      <c r="E2329" s="184"/>
      <c r="F2329" s="184"/>
      <c r="G2329" s="185"/>
      <c r="H2329" s="184"/>
      <c r="I2329" s="185"/>
      <c r="J2329" s="184"/>
      <c r="K2329" s="184"/>
    </row>
    <row r="2330" spans="1:11" ht="12.75">
      <c r="A2330">
        <v>416</v>
      </c>
      <c r="B2330">
        <v>433</v>
      </c>
      <c r="C2330" s="187">
        <v>5</v>
      </c>
      <c r="D2330">
        <v>0</v>
      </c>
      <c r="E2330" s="184"/>
      <c r="F2330" s="184"/>
      <c r="G2330" s="185"/>
      <c r="H2330" s="184"/>
      <c r="I2330" s="185"/>
      <c r="J2330" s="184"/>
      <c r="K2330" s="184"/>
    </row>
    <row r="2331" spans="1:11" ht="12.75">
      <c r="A2331">
        <v>416</v>
      </c>
      <c r="B2331">
        <v>441</v>
      </c>
      <c r="C2331" s="187">
        <v>10</v>
      </c>
      <c r="D2331">
        <v>0</v>
      </c>
      <c r="E2331" s="184"/>
      <c r="F2331" s="184"/>
      <c r="G2331" s="185"/>
      <c r="H2331" s="184"/>
      <c r="I2331" s="185"/>
      <c r="J2331" s="184"/>
      <c r="K2331" s="184"/>
    </row>
    <row r="2332" spans="1:11" ht="12.75">
      <c r="A2332">
        <v>416</v>
      </c>
      <c r="B2332">
        <v>442</v>
      </c>
      <c r="C2332" s="187">
        <v>5.800000190734863</v>
      </c>
      <c r="D2332">
        <v>0</v>
      </c>
      <c r="E2332" s="184"/>
      <c r="F2332" s="184"/>
      <c r="G2332" s="185"/>
      <c r="H2332" s="184"/>
      <c r="I2332" s="185"/>
      <c r="J2332" s="184"/>
      <c r="K2332" s="184"/>
    </row>
    <row r="2333" spans="1:11" ht="12.75">
      <c r="A2333">
        <v>416</v>
      </c>
      <c r="B2333">
        <v>443</v>
      </c>
      <c r="C2333" s="187">
        <v>5.599999904632568</v>
      </c>
      <c r="D2333">
        <v>0</v>
      </c>
      <c r="E2333" s="184"/>
      <c r="F2333" s="184"/>
      <c r="G2333" s="185"/>
      <c r="H2333" s="184"/>
      <c r="I2333" s="185"/>
      <c r="J2333" s="184"/>
      <c r="K2333" s="184"/>
    </row>
    <row r="2334" spans="1:11" ht="12.75">
      <c r="A2334">
        <v>416</v>
      </c>
      <c r="B2334">
        <v>463</v>
      </c>
      <c r="C2334" s="187">
        <v>13.100000381469727</v>
      </c>
      <c r="D2334">
        <v>0</v>
      </c>
      <c r="E2334" s="184"/>
      <c r="F2334" s="184"/>
      <c r="G2334" s="185"/>
      <c r="H2334" s="184"/>
      <c r="I2334" s="185"/>
      <c r="J2334" s="184"/>
      <c r="K2334" s="184"/>
    </row>
    <row r="2335" spans="1:11" ht="12.75">
      <c r="A2335">
        <v>418</v>
      </c>
      <c r="B2335">
        <v>413</v>
      </c>
      <c r="C2335" s="187">
        <v>9.399999618530273</v>
      </c>
      <c r="D2335">
        <v>0</v>
      </c>
      <c r="E2335" s="184"/>
      <c r="F2335" s="184"/>
      <c r="G2335" s="185"/>
      <c r="H2335" s="184"/>
      <c r="I2335" s="185"/>
      <c r="J2335" s="184"/>
      <c r="K2335" s="184"/>
    </row>
    <row r="2336" spans="1:11" ht="12.75">
      <c r="A2336">
        <v>418</v>
      </c>
      <c r="B2336">
        <v>414</v>
      </c>
      <c r="C2336" s="187">
        <v>8.800000190734863</v>
      </c>
      <c r="D2336">
        <v>0</v>
      </c>
      <c r="E2336" s="184"/>
      <c r="F2336" s="184"/>
      <c r="G2336" s="185"/>
      <c r="H2336" s="184"/>
      <c r="I2336" s="185"/>
      <c r="J2336" s="184"/>
      <c r="K2336" s="184"/>
    </row>
    <row r="2337" spans="1:11" ht="12.75">
      <c r="A2337">
        <v>418</v>
      </c>
      <c r="B2337">
        <v>415</v>
      </c>
      <c r="C2337" s="187">
        <v>4.5</v>
      </c>
      <c r="D2337">
        <v>0</v>
      </c>
      <c r="E2337" s="184"/>
      <c r="F2337" s="184"/>
      <c r="G2337" s="185"/>
      <c r="H2337" s="184"/>
      <c r="I2337" s="185"/>
      <c r="J2337" s="184"/>
      <c r="K2337" s="184"/>
    </row>
    <row r="2338" spans="1:11" ht="12.75">
      <c r="A2338">
        <v>418</v>
      </c>
      <c r="B2338">
        <v>416</v>
      </c>
      <c r="C2338" s="187">
        <v>5</v>
      </c>
      <c r="D2338">
        <v>0</v>
      </c>
      <c r="E2338" s="184"/>
      <c r="F2338" s="184"/>
      <c r="G2338" s="185"/>
      <c r="H2338" s="184"/>
      <c r="I2338" s="185"/>
      <c r="J2338" s="184"/>
      <c r="K2338" s="184"/>
    </row>
    <row r="2339" spans="1:11" ht="12.75">
      <c r="A2339">
        <v>418</v>
      </c>
      <c r="B2339">
        <v>420</v>
      </c>
      <c r="C2339" s="187">
        <v>12.199999809265137</v>
      </c>
      <c r="D2339">
        <v>0</v>
      </c>
      <c r="E2339" s="184"/>
      <c r="F2339" s="184"/>
      <c r="G2339" s="185"/>
      <c r="H2339" s="184"/>
      <c r="I2339" s="185"/>
      <c r="J2339" s="184"/>
      <c r="K2339" s="184"/>
    </row>
    <row r="2340" spans="1:11" ht="12.75">
      <c r="A2340">
        <v>418</v>
      </c>
      <c r="B2340">
        <v>421</v>
      </c>
      <c r="C2340" s="187">
        <v>4</v>
      </c>
      <c r="D2340">
        <v>0</v>
      </c>
      <c r="E2340" s="184"/>
      <c r="F2340" s="184"/>
      <c r="G2340" s="185"/>
      <c r="H2340" s="184"/>
      <c r="I2340" s="185"/>
      <c r="J2340" s="184"/>
      <c r="K2340" s="184"/>
    </row>
    <row r="2341" spans="1:11" ht="12.75">
      <c r="A2341">
        <v>418</v>
      </c>
      <c r="B2341">
        <v>433</v>
      </c>
      <c r="C2341" s="187">
        <v>4.199999809265137</v>
      </c>
      <c r="D2341">
        <v>0</v>
      </c>
      <c r="E2341" s="184"/>
      <c r="F2341" s="184"/>
      <c r="G2341" s="185"/>
      <c r="H2341" s="184"/>
      <c r="I2341" s="185"/>
      <c r="J2341" s="184"/>
      <c r="K2341" s="184"/>
    </row>
    <row r="2342" spans="1:11" ht="12.75">
      <c r="A2342">
        <v>418</v>
      </c>
      <c r="B2342">
        <v>441</v>
      </c>
      <c r="C2342" s="187">
        <v>15</v>
      </c>
      <c r="D2342">
        <v>0</v>
      </c>
      <c r="E2342" s="184"/>
      <c r="F2342" s="184"/>
      <c r="G2342" s="185"/>
      <c r="H2342" s="184"/>
      <c r="I2342" s="185"/>
      <c r="J2342" s="184"/>
      <c r="K2342" s="184"/>
    </row>
    <row r="2343" spans="1:11" ht="12.75">
      <c r="A2343">
        <v>418</v>
      </c>
      <c r="B2343">
        <v>442</v>
      </c>
      <c r="C2343" s="187">
        <v>10.800000190734863</v>
      </c>
      <c r="D2343">
        <v>0</v>
      </c>
      <c r="E2343" s="184"/>
      <c r="F2343" s="184"/>
      <c r="G2343" s="185"/>
      <c r="H2343" s="184"/>
      <c r="I2343" s="185"/>
      <c r="J2343" s="184"/>
      <c r="K2343" s="184"/>
    </row>
    <row r="2344" spans="1:11" ht="12.75">
      <c r="A2344">
        <v>418</v>
      </c>
      <c r="B2344">
        <v>443</v>
      </c>
      <c r="C2344" s="187">
        <v>7.099999904632568</v>
      </c>
      <c r="D2344">
        <v>0</v>
      </c>
      <c r="E2344" s="184"/>
      <c r="F2344" s="184"/>
      <c r="G2344" s="185"/>
      <c r="H2344" s="184"/>
      <c r="I2344" s="185"/>
      <c r="J2344" s="184"/>
      <c r="K2344" s="184"/>
    </row>
    <row r="2345" spans="1:11" ht="12.75">
      <c r="A2345">
        <v>418</v>
      </c>
      <c r="B2345">
        <v>445</v>
      </c>
      <c r="C2345" s="187">
        <v>11</v>
      </c>
      <c r="D2345">
        <v>0</v>
      </c>
      <c r="E2345" s="184"/>
      <c r="F2345" s="184"/>
      <c r="G2345" s="185"/>
      <c r="H2345" s="184"/>
      <c r="I2345" s="185"/>
      <c r="J2345" s="184"/>
      <c r="K2345" s="184"/>
    </row>
    <row r="2346" spans="1:11" ht="12.75">
      <c r="A2346">
        <v>418</v>
      </c>
      <c r="B2346">
        <v>462</v>
      </c>
      <c r="C2346" s="187">
        <v>8.899999618530273</v>
      </c>
      <c r="D2346">
        <v>0</v>
      </c>
      <c r="E2346" s="184"/>
      <c r="F2346" s="184"/>
      <c r="G2346" s="185"/>
      <c r="H2346" s="184"/>
      <c r="I2346" s="185"/>
      <c r="J2346" s="184"/>
      <c r="K2346" s="184"/>
    </row>
    <row r="2347" spans="1:11" ht="12.75">
      <c r="A2347">
        <v>418</v>
      </c>
      <c r="B2347">
        <v>463</v>
      </c>
      <c r="C2347" s="187">
        <v>13</v>
      </c>
      <c r="D2347">
        <v>0</v>
      </c>
      <c r="E2347" s="184"/>
      <c r="F2347" s="184"/>
      <c r="G2347" s="185"/>
      <c r="H2347" s="184"/>
      <c r="I2347" s="185"/>
      <c r="J2347" s="184"/>
      <c r="K2347" s="184"/>
    </row>
    <row r="2348" spans="1:11" ht="12.75">
      <c r="A2348">
        <v>418</v>
      </c>
      <c r="B2348">
        <v>464</v>
      </c>
      <c r="C2348" s="187">
        <v>14.600000381469727</v>
      </c>
      <c r="D2348">
        <v>0</v>
      </c>
      <c r="E2348" s="184"/>
      <c r="F2348" s="184"/>
      <c r="G2348" s="185"/>
      <c r="H2348" s="184"/>
      <c r="I2348" s="185"/>
      <c r="J2348" s="184"/>
      <c r="K2348" s="184"/>
    </row>
    <row r="2349" spans="1:11" ht="12.75">
      <c r="A2349">
        <v>418</v>
      </c>
      <c r="B2349">
        <v>505</v>
      </c>
      <c r="C2349" s="187">
        <v>61.400001525878906</v>
      </c>
      <c r="D2349">
        <v>0</v>
      </c>
      <c r="E2349" s="184"/>
      <c r="F2349" s="184"/>
      <c r="G2349" s="185"/>
      <c r="H2349" s="184"/>
      <c r="I2349" s="185"/>
      <c r="J2349" s="184"/>
      <c r="K2349" s="184"/>
    </row>
    <row r="2350" spans="1:11" ht="12.75">
      <c r="A2350">
        <v>418</v>
      </c>
      <c r="B2350">
        <v>506</v>
      </c>
      <c r="C2350" s="187">
        <v>56.400001525878906</v>
      </c>
      <c r="D2350">
        <v>0</v>
      </c>
      <c r="E2350" s="184"/>
      <c r="F2350" s="184"/>
      <c r="G2350" s="185"/>
      <c r="H2350" s="184"/>
      <c r="I2350" s="185"/>
      <c r="J2350" s="184"/>
      <c r="K2350" s="184"/>
    </row>
    <row r="2351" spans="1:11" ht="12.75">
      <c r="A2351">
        <v>418</v>
      </c>
      <c r="B2351">
        <v>507</v>
      </c>
      <c r="C2351" s="187">
        <v>60.400001525878906</v>
      </c>
      <c r="D2351">
        <v>0</v>
      </c>
      <c r="E2351" s="184"/>
      <c r="F2351" s="184"/>
      <c r="G2351" s="185"/>
      <c r="H2351" s="184"/>
      <c r="I2351" s="185"/>
      <c r="J2351" s="184"/>
      <c r="K2351" s="184"/>
    </row>
    <row r="2352" spans="1:11" ht="12.75">
      <c r="A2352">
        <v>418</v>
      </c>
      <c r="B2352">
        <v>508</v>
      </c>
      <c r="C2352" s="187">
        <v>68.19999694824219</v>
      </c>
      <c r="D2352">
        <v>0</v>
      </c>
      <c r="E2352" s="184"/>
      <c r="F2352" s="184"/>
      <c r="G2352" s="185"/>
      <c r="H2352" s="184"/>
      <c r="I2352" s="185"/>
      <c r="J2352" s="184"/>
      <c r="K2352" s="184"/>
    </row>
    <row r="2353" spans="1:11" ht="12.75">
      <c r="A2353">
        <v>418</v>
      </c>
      <c r="B2353">
        <v>509</v>
      </c>
      <c r="C2353" s="187">
        <v>74.5</v>
      </c>
      <c r="D2353">
        <v>0</v>
      </c>
      <c r="E2353" s="184"/>
      <c r="F2353" s="184"/>
      <c r="G2353" s="185"/>
      <c r="H2353" s="184"/>
      <c r="I2353" s="185"/>
      <c r="J2353" s="184"/>
      <c r="K2353" s="184"/>
    </row>
    <row r="2354" spans="1:11" ht="12.75">
      <c r="A2354">
        <v>418</v>
      </c>
      <c r="B2354">
        <v>510</v>
      </c>
      <c r="C2354" s="187">
        <v>64.80000305175781</v>
      </c>
      <c r="D2354">
        <v>0</v>
      </c>
      <c r="E2354" s="184"/>
      <c r="F2354" s="184"/>
      <c r="G2354" s="185"/>
      <c r="H2354" s="184"/>
      <c r="I2354" s="185"/>
      <c r="J2354" s="184"/>
      <c r="K2354" s="184"/>
    </row>
    <row r="2355" spans="1:11" ht="12.75">
      <c r="A2355">
        <v>418</v>
      </c>
      <c r="B2355">
        <v>511</v>
      </c>
      <c r="C2355" s="187">
        <v>64.9000015258789</v>
      </c>
      <c r="D2355">
        <v>0</v>
      </c>
      <c r="E2355" s="184"/>
      <c r="F2355" s="184"/>
      <c r="G2355" s="185"/>
      <c r="H2355" s="184"/>
      <c r="I2355" s="185"/>
      <c r="J2355" s="184"/>
      <c r="K2355" s="184"/>
    </row>
    <row r="2356" spans="1:11" ht="12.75">
      <c r="A2356">
        <v>418</v>
      </c>
      <c r="B2356">
        <v>512</v>
      </c>
      <c r="C2356" s="187">
        <v>27.799999237060547</v>
      </c>
      <c r="D2356">
        <v>0</v>
      </c>
      <c r="E2356" s="184"/>
      <c r="F2356" s="184"/>
      <c r="G2356" s="185"/>
      <c r="H2356" s="184"/>
      <c r="I2356" s="185"/>
      <c r="J2356" s="184"/>
      <c r="K2356" s="184"/>
    </row>
    <row r="2357" spans="1:11" ht="12.75">
      <c r="A2357">
        <v>418</v>
      </c>
      <c r="B2357">
        <v>530</v>
      </c>
      <c r="C2357" s="187">
        <v>29.700000762939453</v>
      </c>
      <c r="D2357">
        <v>0</v>
      </c>
      <c r="E2357" s="184"/>
      <c r="F2357" s="184"/>
      <c r="G2357" s="185"/>
      <c r="H2357" s="184"/>
      <c r="I2357" s="185"/>
      <c r="J2357" s="184"/>
      <c r="K2357" s="184"/>
    </row>
    <row r="2358" spans="1:11" ht="12.75">
      <c r="A2358">
        <v>419</v>
      </c>
      <c r="B2358">
        <v>403</v>
      </c>
      <c r="C2358" s="187">
        <v>6.900000095367432</v>
      </c>
      <c r="D2358">
        <v>0</v>
      </c>
      <c r="E2358" s="184"/>
      <c r="F2358" s="184"/>
      <c r="G2358" s="185"/>
      <c r="H2358" s="184"/>
      <c r="I2358" s="185"/>
      <c r="J2358" s="184"/>
      <c r="K2358" s="184"/>
    </row>
    <row r="2359" spans="1:11" ht="12.75">
      <c r="A2359">
        <v>419</v>
      </c>
      <c r="B2359">
        <v>404</v>
      </c>
      <c r="C2359" s="187">
        <v>7.199999809265137</v>
      </c>
      <c r="D2359">
        <v>0</v>
      </c>
      <c r="E2359" s="184"/>
      <c r="F2359" s="184"/>
      <c r="G2359" s="185"/>
      <c r="H2359" s="184"/>
      <c r="I2359" s="185"/>
      <c r="J2359" s="184"/>
      <c r="K2359" s="184"/>
    </row>
    <row r="2360" spans="1:11" ht="12.75">
      <c r="A2360">
        <v>419</v>
      </c>
      <c r="B2360">
        <v>406</v>
      </c>
      <c r="C2360" s="187">
        <v>4.300000190734863</v>
      </c>
      <c r="D2360">
        <v>0</v>
      </c>
      <c r="E2360" s="184"/>
      <c r="F2360" s="184"/>
      <c r="G2360" s="185"/>
      <c r="H2360" s="184"/>
      <c r="I2360" s="185"/>
      <c r="J2360" s="184"/>
      <c r="K2360" s="184"/>
    </row>
    <row r="2361" spans="1:11" ht="12.75">
      <c r="A2361">
        <v>419</v>
      </c>
      <c r="B2361">
        <v>407</v>
      </c>
      <c r="C2361" s="187">
        <v>4.800000190734863</v>
      </c>
      <c r="D2361">
        <v>0</v>
      </c>
      <c r="E2361" s="184"/>
      <c r="F2361" s="184"/>
      <c r="G2361" s="185"/>
      <c r="H2361" s="184"/>
      <c r="I2361" s="185"/>
      <c r="J2361" s="184"/>
      <c r="K2361" s="184"/>
    </row>
    <row r="2362" spans="1:11" ht="12.75">
      <c r="A2362">
        <v>419</v>
      </c>
      <c r="B2362">
        <v>408</v>
      </c>
      <c r="C2362" s="187">
        <v>2.5</v>
      </c>
      <c r="D2362">
        <v>0</v>
      </c>
      <c r="E2362" s="184"/>
      <c r="F2362" s="184"/>
      <c r="G2362" s="185"/>
      <c r="H2362" s="184"/>
      <c r="I2362" s="185"/>
      <c r="J2362" s="184"/>
      <c r="K2362" s="184"/>
    </row>
    <row r="2363" spans="1:11" ht="12.75">
      <c r="A2363">
        <v>419</v>
      </c>
      <c r="B2363">
        <v>409</v>
      </c>
      <c r="C2363" s="187">
        <v>6.5</v>
      </c>
      <c r="D2363">
        <v>0</v>
      </c>
      <c r="E2363" s="184"/>
      <c r="F2363" s="184"/>
      <c r="G2363" s="185"/>
      <c r="H2363" s="184"/>
      <c r="I2363" s="185"/>
      <c r="J2363" s="184"/>
      <c r="K2363" s="184"/>
    </row>
    <row r="2364" spans="1:11" ht="12.75">
      <c r="A2364">
        <v>419</v>
      </c>
      <c r="B2364">
        <v>410</v>
      </c>
      <c r="C2364" s="187">
        <v>5.099999904632568</v>
      </c>
      <c r="D2364">
        <v>0</v>
      </c>
      <c r="E2364" s="184"/>
      <c r="F2364" s="184"/>
      <c r="G2364" s="185"/>
      <c r="H2364" s="184"/>
      <c r="I2364" s="185"/>
      <c r="J2364" s="184"/>
      <c r="K2364" s="184"/>
    </row>
    <row r="2365" spans="1:11" ht="12.75">
      <c r="A2365">
        <v>419</v>
      </c>
      <c r="B2365">
        <v>423</v>
      </c>
      <c r="C2365" s="187">
        <v>4.199999809265137</v>
      </c>
      <c r="D2365">
        <v>0</v>
      </c>
      <c r="E2365" s="184"/>
      <c r="F2365" s="184"/>
      <c r="G2365" s="185"/>
      <c r="H2365" s="184"/>
      <c r="I2365" s="185"/>
      <c r="J2365" s="184"/>
      <c r="K2365" s="184"/>
    </row>
    <row r="2366" spans="1:11" ht="12.75">
      <c r="A2366">
        <v>419</v>
      </c>
      <c r="B2366">
        <v>427</v>
      </c>
      <c r="C2366" s="187">
        <v>7.300000190734863</v>
      </c>
      <c r="D2366">
        <v>0</v>
      </c>
      <c r="E2366" s="184"/>
      <c r="F2366" s="184"/>
      <c r="G2366" s="185"/>
      <c r="H2366" s="184"/>
      <c r="I2366" s="185"/>
      <c r="J2366" s="184"/>
      <c r="K2366" s="184"/>
    </row>
    <row r="2367" spans="1:11" ht="12.75">
      <c r="A2367">
        <v>420</v>
      </c>
      <c r="B2367">
        <v>414</v>
      </c>
      <c r="C2367" s="187">
        <v>6.800000190734863</v>
      </c>
      <c r="D2367">
        <v>0</v>
      </c>
      <c r="E2367" s="184"/>
      <c r="F2367" s="184"/>
      <c r="G2367" s="185"/>
      <c r="H2367" s="184"/>
      <c r="I2367" s="185"/>
      <c r="J2367" s="184"/>
      <c r="K2367" s="184"/>
    </row>
    <row r="2368" spans="1:11" ht="12.75">
      <c r="A2368">
        <v>420</v>
      </c>
      <c r="B2368">
        <v>416</v>
      </c>
      <c r="C2368" s="187">
        <v>7.300000190734863</v>
      </c>
      <c r="D2368">
        <v>0</v>
      </c>
      <c r="E2368" s="184"/>
      <c r="F2368" s="184"/>
      <c r="G2368" s="185"/>
      <c r="H2368" s="184"/>
      <c r="I2368" s="185"/>
      <c r="J2368" s="184"/>
      <c r="K2368" s="184"/>
    </row>
    <row r="2369" spans="1:11" ht="12.75">
      <c r="A2369">
        <v>420</v>
      </c>
      <c r="B2369">
        <v>418</v>
      </c>
      <c r="C2369" s="187">
        <v>12.199999809265137</v>
      </c>
      <c r="D2369">
        <v>0</v>
      </c>
      <c r="E2369" s="184"/>
      <c r="F2369" s="184"/>
      <c r="G2369" s="185"/>
      <c r="H2369" s="184"/>
      <c r="I2369" s="185"/>
      <c r="J2369" s="184"/>
      <c r="K2369" s="184"/>
    </row>
    <row r="2370" spans="1:11" ht="12.75">
      <c r="A2370">
        <v>420</v>
      </c>
      <c r="B2370">
        <v>425</v>
      </c>
      <c r="C2370" s="187">
        <v>7.099999904632568</v>
      </c>
      <c r="D2370">
        <v>0</v>
      </c>
      <c r="E2370" s="184"/>
      <c r="F2370" s="184"/>
      <c r="G2370" s="185"/>
      <c r="H2370" s="184"/>
      <c r="I2370" s="185"/>
      <c r="J2370" s="184"/>
      <c r="K2370" s="184"/>
    </row>
    <row r="2371" spans="1:11" ht="12.75">
      <c r="A2371">
        <v>420</v>
      </c>
      <c r="B2371">
        <v>431</v>
      </c>
      <c r="C2371" s="187">
        <v>9.699999809265137</v>
      </c>
      <c r="D2371">
        <v>0</v>
      </c>
      <c r="E2371" s="184"/>
      <c r="F2371" s="184"/>
      <c r="G2371" s="185"/>
      <c r="H2371" s="184"/>
      <c r="I2371" s="185"/>
      <c r="J2371" s="184"/>
      <c r="K2371" s="184"/>
    </row>
    <row r="2372" spans="1:11" ht="12.75">
      <c r="A2372">
        <v>420</v>
      </c>
      <c r="B2372">
        <v>433</v>
      </c>
      <c r="C2372" s="187">
        <v>9.300000190734863</v>
      </c>
      <c r="D2372">
        <v>0</v>
      </c>
      <c r="E2372" s="184"/>
      <c r="F2372" s="184"/>
      <c r="G2372" s="185"/>
      <c r="H2372" s="184"/>
      <c r="I2372" s="185"/>
      <c r="J2372" s="184"/>
      <c r="K2372" s="184"/>
    </row>
    <row r="2373" spans="1:11" ht="12.75">
      <c r="A2373">
        <v>420</v>
      </c>
      <c r="B2373">
        <v>443</v>
      </c>
      <c r="C2373" s="187">
        <v>12.899999618530273</v>
      </c>
      <c r="D2373">
        <v>0</v>
      </c>
      <c r="E2373" s="184"/>
      <c r="F2373" s="184"/>
      <c r="G2373" s="185"/>
      <c r="H2373" s="184"/>
      <c r="I2373" s="185"/>
      <c r="J2373" s="184"/>
      <c r="K2373" s="184"/>
    </row>
    <row r="2374" spans="1:11" ht="12.75">
      <c r="A2374">
        <v>421</v>
      </c>
      <c r="B2374">
        <v>413</v>
      </c>
      <c r="C2374" s="187">
        <v>10.800000190734863</v>
      </c>
      <c r="D2374">
        <v>0</v>
      </c>
      <c r="E2374" s="184"/>
      <c r="F2374" s="184"/>
      <c r="G2374" s="185"/>
      <c r="H2374" s="184"/>
      <c r="I2374" s="185"/>
      <c r="J2374" s="184"/>
      <c r="K2374" s="184"/>
    </row>
    <row r="2375" spans="1:11" ht="12.75">
      <c r="A2375">
        <v>421</v>
      </c>
      <c r="B2375">
        <v>415</v>
      </c>
      <c r="C2375" s="187">
        <v>5.800000190734863</v>
      </c>
      <c r="D2375">
        <v>0</v>
      </c>
      <c r="E2375" s="184"/>
      <c r="F2375" s="184"/>
      <c r="G2375" s="185"/>
      <c r="H2375" s="184"/>
      <c r="I2375" s="185"/>
      <c r="J2375" s="184"/>
      <c r="K2375" s="184"/>
    </row>
    <row r="2376" spans="1:11" ht="12.75">
      <c r="A2376">
        <v>421</v>
      </c>
      <c r="B2376">
        <v>418</v>
      </c>
      <c r="C2376" s="187">
        <v>4</v>
      </c>
      <c r="D2376">
        <v>0</v>
      </c>
      <c r="E2376" s="184"/>
      <c r="F2376" s="184"/>
      <c r="G2376" s="185"/>
      <c r="H2376" s="184"/>
      <c r="I2376" s="185"/>
      <c r="J2376" s="184"/>
      <c r="K2376" s="184"/>
    </row>
    <row r="2377" spans="1:11" ht="12.75">
      <c r="A2377">
        <v>421</v>
      </c>
      <c r="B2377">
        <v>443</v>
      </c>
      <c r="C2377" s="187">
        <v>7.599999904632568</v>
      </c>
      <c r="D2377">
        <v>0</v>
      </c>
      <c r="E2377" s="184"/>
      <c r="F2377" s="184"/>
      <c r="G2377" s="185"/>
      <c r="H2377" s="184"/>
      <c r="I2377" s="185"/>
      <c r="J2377" s="184"/>
      <c r="K2377" s="184"/>
    </row>
    <row r="2378" spans="1:11" ht="12.75">
      <c r="A2378">
        <v>421</v>
      </c>
      <c r="B2378">
        <v>462</v>
      </c>
      <c r="C2378" s="187">
        <v>5.099999904632568</v>
      </c>
      <c r="D2378">
        <v>0</v>
      </c>
      <c r="E2378" s="184"/>
      <c r="F2378" s="184"/>
      <c r="G2378" s="185"/>
      <c r="H2378" s="184"/>
      <c r="I2378" s="185"/>
      <c r="J2378" s="184"/>
      <c r="K2378" s="184"/>
    </row>
    <row r="2379" spans="1:11" ht="12.75">
      <c r="A2379">
        <v>421</v>
      </c>
      <c r="B2379">
        <v>463</v>
      </c>
      <c r="C2379" s="187">
        <v>8.699999809265137</v>
      </c>
      <c r="D2379">
        <v>0</v>
      </c>
      <c r="E2379" s="184"/>
      <c r="F2379" s="184"/>
      <c r="G2379" s="185"/>
      <c r="H2379" s="184"/>
      <c r="I2379" s="185"/>
      <c r="J2379" s="184"/>
      <c r="K2379" s="184"/>
    </row>
    <row r="2380" spans="1:11" ht="12.75">
      <c r="A2380">
        <v>421</v>
      </c>
      <c r="B2380">
        <v>502</v>
      </c>
      <c r="C2380" s="187">
        <v>74.4000015258789</v>
      </c>
      <c r="D2380">
        <v>0</v>
      </c>
      <c r="E2380" s="184"/>
      <c r="F2380" s="184"/>
      <c r="G2380" s="185"/>
      <c r="H2380" s="184"/>
      <c r="I2380" s="185"/>
      <c r="J2380" s="184"/>
      <c r="K2380" s="184"/>
    </row>
    <row r="2381" spans="1:11" ht="12.75">
      <c r="A2381">
        <v>421</v>
      </c>
      <c r="B2381">
        <v>505</v>
      </c>
      <c r="C2381" s="187">
        <v>60.20000076293945</v>
      </c>
      <c r="D2381">
        <v>0</v>
      </c>
      <c r="E2381" s="184"/>
      <c r="F2381" s="184"/>
      <c r="G2381" s="185"/>
      <c r="H2381" s="184"/>
      <c r="I2381" s="185"/>
      <c r="J2381" s="184"/>
      <c r="K2381" s="184"/>
    </row>
    <row r="2382" spans="1:11" ht="12.75">
      <c r="A2382">
        <v>421</v>
      </c>
      <c r="B2382">
        <v>507</v>
      </c>
      <c r="C2382" s="187">
        <v>58</v>
      </c>
      <c r="D2382">
        <v>0</v>
      </c>
      <c r="E2382" s="184"/>
      <c r="F2382" s="184"/>
      <c r="G2382" s="185"/>
      <c r="H2382" s="184"/>
      <c r="I2382" s="185"/>
      <c r="J2382" s="184"/>
      <c r="K2382" s="184"/>
    </row>
    <row r="2383" spans="1:11" ht="12.75">
      <c r="A2383">
        <v>421</v>
      </c>
      <c r="B2383">
        <v>510</v>
      </c>
      <c r="C2383" s="187">
        <v>61</v>
      </c>
      <c r="D2383">
        <v>0</v>
      </c>
      <c r="E2383" s="184"/>
      <c r="F2383" s="184"/>
      <c r="G2383" s="185"/>
      <c r="H2383" s="184"/>
      <c r="I2383" s="185"/>
      <c r="J2383" s="184"/>
      <c r="K2383" s="184"/>
    </row>
    <row r="2384" spans="1:11" ht="12.75">
      <c r="A2384">
        <v>421</v>
      </c>
      <c r="B2384">
        <v>511</v>
      </c>
      <c r="C2384" s="187">
        <v>60.599998474121094</v>
      </c>
      <c r="D2384">
        <v>0</v>
      </c>
      <c r="E2384" s="184"/>
      <c r="F2384" s="184"/>
      <c r="G2384" s="185"/>
      <c r="H2384" s="184"/>
      <c r="I2384" s="185"/>
      <c r="J2384" s="184"/>
      <c r="K2384" s="184"/>
    </row>
    <row r="2385" spans="1:11" ht="12.75">
      <c r="A2385">
        <v>421</v>
      </c>
      <c r="B2385">
        <v>516</v>
      </c>
      <c r="C2385" s="187">
        <v>66.80000305175781</v>
      </c>
      <c r="D2385">
        <v>0</v>
      </c>
      <c r="E2385" s="184"/>
      <c r="F2385" s="184"/>
      <c r="G2385" s="185"/>
      <c r="H2385" s="184"/>
      <c r="I2385" s="185"/>
      <c r="J2385" s="184"/>
      <c r="K2385" s="184"/>
    </row>
    <row r="2386" spans="1:11" ht="12.75">
      <c r="A2386">
        <v>422</v>
      </c>
      <c r="B2386">
        <v>403</v>
      </c>
      <c r="C2386" s="187">
        <v>2.9000000953674316</v>
      </c>
      <c r="D2386">
        <v>0</v>
      </c>
      <c r="E2386" s="184"/>
      <c r="F2386" s="184"/>
      <c r="G2386" s="185"/>
      <c r="H2386" s="184"/>
      <c r="I2386" s="185"/>
      <c r="J2386" s="184"/>
      <c r="K2386" s="184"/>
    </row>
    <row r="2387" spans="1:11" ht="12.75">
      <c r="A2387">
        <v>423</v>
      </c>
      <c r="B2387">
        <v>408</v>
      </c>
      <c r="C2387" s="187">
        <v>5.800000190734863</v>
      </c>
      <c r="D2387">
        <v>0</v>
      </c>
      <c r="E2387" s="184"/>
      <c r="F2387" s="184"/>
      <c r="G2387" s="185"/>
      <c r="H2387" s="184"/>
      <c r="I2387" s="185"/>
      <c r="J2387" s="184"/>
      <c r="K2387" s="184"/>
    </row>
    <row r="2388" spans="1:11" ht="12.75">
      <c r="A2388">
        <v>423</v>
      </c>
      <c r="B2388">
        <v>409</v>
      </c>
      <c r="C2388" s="187">
        <v>8.399999618530273</v>
      </c>
      <c r="D2388">
        <v>0</v>
      </c>
      <c r="E2388" s="184"/>
      <c r="F2388" s="184"/>
      <c r="G2388" s="185"/>
      <c r="H2388" s="184"/>
      <c r="I2388" s="185"/>
      <c r="J2388" s="184"/>
      <c r="K2388" s="184"/>
    </row>
    <row r="2389" spans="1:11" ht="12.75">
      <c r="A2389">
        <v>423</v>
      </c>
      <c r="B2389">
        <v>412</v>
      </c>
      <c r="C2389" s="187">
        <v>4.900000095367432</v>
      </c>
      <c r="D2389">
        <v>0</v>
      </c>
      <c r="E2389" s="184"/>
      <c r="F2389" s="184"/>
      <c r="G2389" s="185"/>
      <c r="H2389" s="184"/>
      <c r="I2389" s="185"/>
      <c r="J2389" s="184"/>
      <c r="K2389" s="184"/>
    </row>
    <row r="2390" spans="1:11" ht="12.75">
      <c r="A2390">
        <v>423</v>
      </c>
      <c r="B2390">
        <v>419</v>
      </c>
      <c r="C2390" s="187">
        <v>4.199999809265137</v>
      </c>
      <c r="D2390">
        <v>0</v>
      </c>
      <c r="E2390" s="184"/>
      <c r="F2390" s="184"/>
      <c r="G2390" s="185"/>
      <c r="H2390" s="184"/>
      <c r="I2390" s="185"/>
      <c r="J2390" s="184"/>
      <c r="K2390" s="184"/>
    </row>
    <row r="2391" spans="1:11" ht="12.75">
      <c r="A2391">
        <v>423</v>
      </c>
      <c r="B2391">
        <v>425</v>
      </c>
      <c r="C2391" s="187">
        <v>5.300000190734863</v>
      </c>
      <c r="D2391">
        <v>0</v>
      </c>
      <c r="E2391" s="184"/>
      <c r="F2391" s="184"/>
      <c r="G2391" s="185"/>
      <c r="H2391" s="184"/>
      <c r="I2391" s="185"/>
      <c r="J2391" s="184"/>
      <c r="K2391" s="184"/>
    </row>
    <row r="2392" spans="1:11" ht="12.75">
      <c r="A2392">
        <v>425</v>
      </c>
      <c r="B2392">
        <v>410</v>
      </c>
      <c r="C2392" s="187">
        <v>4.300000190734863</v>
      </c>
      <c r="D2392">
        <v>0</v>
      </c>
      <c r="E2392" s="184"/>
      <c r="F2392" s="184"/>
      <c r="G2392" s="185"/>
      <c r="H2392" s="184"/>
      <c r="I2392" s="185"/>
      <c r="J2392" s="184"/>
      <c r="K2392" s="184"/>
    </row>
    <row r="2393" spans="1:11" ht="12.75">
      <c r="A2393">
        <v>425</v>
      </c>
      <c r="B2393">
        <v>412</v>
      </c>
      <c r="C2393" s="187">
        <v>4.400000095367432</v>
      </c>
      <c r="D2393">
        <v>0</v>
      </c>
      <c r="E2393" s="184"/>
      <c r="F2393" s="184"/>
      <c r="G2393" s="185"/>
      <c r="H2393" s="184"/>
      <c r="I2393" s="185"/>
      <c r="J2393" s="184"/>
      <c r="K2393" s="184"/>
    </row>
    <row r="2394" spans="1:11" ht="12.75">
      <c r="A2394">
        <v>425</v>
      </c>
      <c r="B2394">
        <v>420</v>
      </c>
      <c r="C2394" s="187">
        <v>7.099999904632568</v>
      </c>
      <c r="D2394">
        <v>0</v>
      </c>
      <c r="E2394" s="184"/>
      <c r="F2394" s="184"/>
      <c r="G2394" s="185"/>
      <c r="H2394" s="184"/>
      <c r="I2394" s="185"/>
      <c r="J2394" s="184"/>
      <c r="K2394" s="184"/>
    </row>
    <row r="2395" spans="1:11" ht="12.75">
      <c r="A2395">
        <v>425</v>
      </c>
      <c r="B2395">
        <v>423</v>
      </c>
      <c r="C2395" s="187">
        <v>5.300000190734863</v>
      </c>
      <c r="D2395">
        <v>0</v>
      </c>
      <c r="E2395" s="184"/>
      <c r="F2395" s="184"/>
      <c r="G2395" s="185"/>
      <c r="H2395" s="184"/>
      <c r="I2395" s="185"/>
      <c r="J2395" s="184"/>
      <c r="K2395" s="184"/>
    </row>
    <row r="2396" spans="1:11" ht="12.75">
      <c r="A2396">
        <v>425</v>
      </c>
      <c r="B2396">
        <v>427</v>
      </c>
      <c r="C2396" s="187">
        <v>6.5</v>
      </c>
      <c r="D2396">
        <v>0</v>
      </c>
      <c r="E2396" s="184"/>
      <c r="F2396" s="184"/>
      <c r="G2396" s="185"/>
      <c r="H2396" s="184"/>
      <c r="I2396" s="185"/>
      <c r="J2396" s="184"/>
      <c r="K2396" s="184"/>
    </row>
    <row r="2397" spans="1:11" ht="12.75">
      <c r="A2397">
        <v>425</v>
      </c>
      <c r="B2397">
        <v>431</v>
      </c>
      <c r="C2397" s="187">
        <v>4.400000095367432</v>
      </c>
      <c r="D2397">
        <v>0</v>
      </c>
      <c r="E2397" s="184"/>
      <c r="F2397" s="184"/>
      <c r="G2397" s="185"/>
      <c r="H2397" s="184"/>
      <c r="I2397" s="185"/>
      <c r="J2397" s="184"/>
      <c r="K2397" s="184"/>
    </row>
    <row r="2398" spans="1:11" ht="12.75">
      <c r="A2398">
        <v>427</v>
      </c>
      <c r="B2398">
        <v>409</v>
      </c>
      <c r="C2398" s="187">
        <v>4.599999904632568</v>
      </c>
      <c r="D2398">
        <v>0</v>
      </c>
      <c r="E2398" s="184"/>
      <c r="F2398" s="184"/>
      <c r="G2398" s="185"/>
      <c r="H2398" s="184"/>
      <c r="I2398" s="185"/>
      <c r="J2398" s="184"/>
      <c r="K2398" s="184"/>
    </row>
    <row r="2399" spans="1:11" ht="12.75">
      <c r="A2399">
        <v>427</v>
      </c>
      <c r="B2399">
        <v>410</v>
      </c>
      <c r="C2399" s="187">
        <v>3.200000047683716</v>
      </c>
      <c r="D2399">
        <v>0</v>
      </c>
      <c r="E2399" s="184"/>
      <c r="F2399" s="184"/>
      <c r="G2399" s="185"/>
      <c r="H2399" s="184"/>
      <c r="I2399" s="185"/>
      <c r="J2399" s="184"/>
      <c r="K2399" s="184"/>
    </row>
    <row r="2400" spans="1:11" ht="12.75">
      <c r="A2400">
        <v>427</v>
      </c>
      <c r="B2400">
        <v>411</v>
      </c>
      <c r="C2400" s="187">
        <v>5.900000095367432</v>
      </c>
      <c r="D2400">
        <v>0</v>
      </c>
      <c r="E2400" s="184"/>
      <c r="F2400" s="184"/>
      <c r="G2400" s="185"/>
      <c r="H2400" s="184"/>
      <c r="I2400" s="185"/>
      <c r="J2400" s="184"/>
      <c r="K2400" s="184"/>
    </row>
    <row r="2401" spans="1:11" ht="12.75">
      <c r="A2401">
        <v>427</v>
      </c>
      <c r="B2401">
        <v>412</v>
      </c>
      <c r="C2401" s="187">
        <v>3.0999999046325684</v>
      </c>
      <c r="D2401">
        <v>0</v>
      </c>
      <c r="E2401" s="184"/>
      <c r="F2401" s="184"/>
      <c r="G2401" s="185"/>
      <c r="H2401" s="184"/>
      <c r="I2401" s="185"/>
      <c r="J2401" s="184"/>
      <c r="K2401" s="184"/>
    </row>
    <row r="2402" spans="1:11" ht="12.75">
      <c r="A2402">
        <v>427</v>
      </c>
      <c r="B2402">
        <v>413</v>
      </c>
      <c r="C2402" s="187">
        <v>5.599999904632568</v>
      </c>
      <c r="D2402">
        <v>0</v>
      </c>
      <c r="E2402" s="184"/>
      <c r="F2402" s="184"/>
      <c r="G2402" s="185"/>
      <c r="H2402" s="184"/>
      <c r="I2402" s="185"/>
      <c r="J2402" s="184"/>
      <c r="K2402" s="184"/>
    </row>
    <row r="2403" spans="1:11" ht="12.75">
      <c r="A2403">
        <v>427</v>
      </c>
      <c r="B2403">
        <v>419</v>
      </c>
      <c r="C2403" s="187">
        <v>7.300000190734863</v>
      </c>
      <c r="D2403">
        <v>0</v>
      </c>
      <c r="E2403" s="184"/>
      <c r="F2403" s="184"/>
      <c r="G2403" s="185"/>
      <c r="H2403" s="184"/>
      <c r="I2403" s="185"/>
      <c r="J2403" s="184"/>
      <c r="K2403" s="184"/>
    </row>
    <row r="2404" spans="1:11" ht="12.75">
      <c r="A2404">
        <v>427</v>
      </c>
      <c r="B2404">
        <v>425</v>
      </c>
      <c r="C2404" s="187">
        <v>6.5</v>
      </c>
      <c r="D2404">
        <v>0</v>
      </c>
      <c r="E2404" s="184"/>
      <c r="F2404" s="184"/>
      <c r="G2404" s="185"/>
      <c r="H2404" s="184"/>
      <c r="I2404" s="185"/>
      <c r="J2404" s="184"/>
      <c r="K2404" s="184"/>
    </row>
    <row r="2405" spans="1:11" ht="12.75">
      <c r="A2405">
        <v>427</v>
      </c>
      <c r="B2405">
        <v>429</v>
      </c>
      <c r="C2405" s="187">
        <v>3.299999952316284</v>
      </c>
      <c r="D2405">
        <v>0</v>
      </c>
      <c r="E2405" s="184"/>
      <c r="F2405" s="184"/>
      <c r="G2405" s="185"/>
      <c r="H2405" s="184"/>
      <c r="I2405" s="185"/>
      <c r="J2405" s="184"/>
      <c r="K2405" s="184"/>
    </row>
    <row r="2406" spans="1:11" ht="12.75">
      <c r="A2406">
        <v>429</v>
      </c>
      <c r="B2406">
        <v>409</v>
      </c>
      <c r="C2406" s="187">
        <v>7.300000190734863</v>
      </c>
      <c r="D2406">
        <v>0</v>
      </c>
      <c r="E2406" s="184"/>
      <c r="F2406" s="184"/>
      <c r="G2406" s="185"/>
      <c r="H2406" s="184"/>
      <c r="I2406" s="185"/>
      <c r="J2406" s="184"/>
      <c r="K2406" s="184"/>
    </row>
    <row r="2407" spans="1:11" ht="12.75">
      <c r="A2407">
        <v>429</v>
      </c>
      <c r="B2407">
        <v>410</v>
      </c>
      <c r="C2407" s="187">
        <v>5.699999809265137</v>
      </c>
      <c r="D2407">
        <v>0</v>
      </c>
      <c r="E2407" s="184"/>
      <c r="F2407" s="184"/>
      <c r="G2407" s="185"/>
      <c r="H2407" s="184"/>
      <c r="I2407" s="185"/>
      <c r="J2407" s="184"/>
      <c r="K2407" s="184"/>
    </row>
    <row r="2408" spans="1:11" ht="12.75">
      <c r="A2408">
        <v>429</v>
      </c>
      <c r="B2408">
        <v>411</v>
      </c>
      <c r="C2408" s="187">
        <v>6.800000190734863</v>
      </c>
      <c r="D2408">
        <v>0</v>
      </c>
      <c r="E2408" s="184"/>
      <c r="F2408" s="184"/>
      <c r="G2408" s="185"/>
      <c r="H2408" s="184"/>
      <c r="I2408" s="185"/>
      <c r="J2408" s="184"/>
      <c r="K2408" s="184"/>
    </row>
    <row r="2409" spans="1:11" ht="12.75">
      <c r="A2409">
        <v>429</v>
      </c>
      <c r="B2409">
        <v>412</v>
      </c>
      <c r="C2409" s="187">
        <v>3.200000047683716</v>
      </c>
      <c r="D2409">
        <v>0</v>
      </c>
      <c r="E2409" s="184"/>
      <c r="F2409" s="184"/>
      <c r="G2409" s="185"/>
      <c r="H2409" s="184"/>
      <c r="I2409" s="185"/>
      <c r="J2409" s="184"/>
      <c r="K2409" s="184"/>
    </row>
    <row r="2410" spans="1:11" ht="12.75">
      <c r="A2410">
        <v>429</v>
      </c>
      <c r="B2410">
        <v>413</v>
      </c>
      <c r="C2410" s="187">
        <v>4.5</v>
      </c>
      <c r="D2410">
        <v>0</v>
      </c>
      <c r="E2410" s="184"/>
      <c r="F2410" s="184"/>
      <c r="G2410" s="185"/>
      <c r="H2410" s="184"/>
      <c r="I2410" s="185"/>
      <c r="J2410" s="184"/>
      <c r="K2410" s="184"/>
    </row>
    <row r="2411" spans="1:11" ht="12.75">
      <c r="A2411">
        <v>429</v>
      </c>
      <c r="B2411">
        <v>415</v>
      </c>
      <c r="C2411" s="187">
        <v>4.599999904632568</v>
      </c>
      <c r="D2411">
        <v>0</v>
      </c>
      <c r="E2411" s="184"/>
      <c r="F2411" s="184"/>
      <c r="G2411" s="185"/>
      <c r="H2411" s="184"/>
      <c r="I2411" s="185"/>
      <c r="J2411" s="184"/>
      <c r="K2411" s="184"/>
    </row>
    <row r="2412" spans="1:11" ht="12.75">
      <c r="A2412">
        <v>429</v>
      </c>
      <c r="B2412">
        <v>427</v>
      </c>
      <c r="C2412" s="187">
        <v>3.299999952316284</v>
      </c>
      <c r="D2412">
        <v>0</v>
      </c>
      <c r="E2412" s="184"/>
      <c r="F2412" s="184"/>
      <c r="G2412" s="185"/>
      <c r="H2412" s="184"/>
      <c r="I2412" s="185"/>
      <c r="J2412" s="184"/>
      <c r="K2412" s="184"/>
    </row>
    <row r="2413" spans="1:11" ht="12.75">
      <c r="A2413">
        <v>429</v>
      </c>
      <c r="B2413">
        <v>433</v>
      </c>
      <c r="C2413" s="187">
        <v>5.300000190734863</v>
      </c>
      <c r="D2413">
        <v>0</v>
      </c>
      <c r="E2413" s="184"/>
      <c r="F2413" s="184"/>
      <c r="G2413" s="185"/>
      <c r="H2413" s="184"/>
      <c r="I2413" s="185"/>
      <c r="J2413" s="184"/>
      <c r="K2413" s="184"/>
    </row>
    <row r="2414" spans="1:11" ht="12.75">
      <c r="A2414">
        <v>431</v>
      </c>
      <c r="B2414">
        <v>410</v>
      </c>
      <c r="C2414" s="187">
        <v>4.199999809265137</v>
      </c>
      <c r="D2414">
        <v>0</v>
      </c>
      <c r="E2414" s="184"/>
      <c r="F2414" s="184"/>
      <c r="G2414" s="185"/>
      <c r="H2414" s="184"/>
      <c r="I2414" s="185"/>
      <c r="J2414" s="184"/>
      <c r="K2414" s="184"/>
    </row>
    <row r="2415" spans="1:11" ht="12.75">
      <c r="A2415">
        <v>431</v>
      </c>
      <c r="B2415">
        <v>412</v>
      </c>
      <c r="C2415" s="187">
        <v>3.299999952316284</v>
      </c>
      <c r="D2415">
        <v>0</v>
      </c>
      <c r="E2415" s="184"/>
      <c r="F2415" s="184"/>
      <c r="G2415" s="185"/>
      <c r="H2415" s="184"/>
      <c r="I2415" s="185"/>
      <c r="J2415" s="184"/>
      <c r="K2415" s="184"/>
    </row>
    <row r="2416" spans="1:11" ht="12.75">
      <c r="A2416">
        <v>431</v>
      </c>
      <c r="B2416">
        <v>414</v>
      </c>
      <c r="C2416" s="187">
        <v>4.199999809265137</v>
      </c>
      <c r="D2416">
        <v>0</v>
      </c>
      <c r="E2416" s="184"/>
      <c r="F2416" s="184"/>
      <c r="G2416" s="185"/>
      <c r="H2416" s="184"/>
      <c r="I2416" s="185"/>
      <c r="J2416" s="184"/>
      <c r="K2416" s="184"/>
    </row>
    <row r="2417" spans="1:11" ht="12.75">
      <c r="A2417">
        <v>431</v>
      </c>
      <c r="B2417">
        <v>416</v>
      </c>
      <c r="C2417" s="187">
        <v>8.699999809265137</v>
      </c>
      <c r="D2417">
        <v>0</v>
      </c>
      <c r="E2417" s="184"/>
      <c r="F2417" s="184"/>
      <c r="G2417" s="185"/>
      <c r="H2417" s="184"/>
      <c r="I2417" s="185"/>
      <c r="J2417" s="184"/>
      <c r="K2417" s="184"/>
    </row>
    <row r="2418" spans="1:11" ht="12.75">
      <c r="A2418">
        <v>431</v>
      </c>
      <c r="B2418">
        <v>420</v>
      </c>
      <c r="C2418" s="187">
        <v>9.699999809265137</v>
      </c>
      <c r="D2418">
        <v>0</v>
      </c>
      <c r="E2418" s="184"/>
      <c r="F2418" s="184"/>
      <c r="G2418" s="185"/>
      <c r="H2418" s="184"/>
      <c r="I2418" s="185"/>
      <c r="J2418" s="184"/>
      <c r="K2418" s="184"/>
    </row>
    <row r="2419" spans="1:11" ht="12.75">
      <c r="A2419">
        <v>431</v>
      </c>
      <c r="B2419">
        <v>425</v>
      </c>
      <c r="C2419" s="187">
        <v>4.400000095367432</v>
      </c>
      <c r="D2419">
        <v>0</v>
      </c>
      <c r="E2419" s="184"/>
      <c r="F2419" s="184"/>
      <c r="G2419" s="185"/>
      <c r="H2419" s="184"/>
      <c r="I2419" s="185"/>
      <c r="J2419" s="184"/>
      <c r="K2419" s="184"/>
    </row>
    <row r="2420" spans="1:11" ht="12.75">
      <c r="A2420">
        <v>431</v>
      </c>
      <c r="B2420">
        <v>433</v>
      </c>
      <c r="C2420" s="187">
        <v>4.800000190734863</v>
      </c>
      <c r="D2420">
        <v>0</v>
      </c>
      <c r="E2420" s="184"/>
      <c r="F2420" s="184"/>
      <c r="G2420" s="185"/>
      <c r="H2420" s="184"/>
      <c r="I2420" s="185"/>
      <c r="J2420" s="184"/>
      <c r="K2420" s="184"/>
    </row>
    <row r="2421" spans="1:11" ht="12.75">
      <c r="A2421">
        <v>433</v>
      </c>
      <c r="B2421">
        <v>412</v>
      </c>
      <c r="C2421" s="187">
        <v>5.5</v>
      </c>
      <c r="D2421">
        <v>0</v>
      </c>
      <c r="E2421" s="184"/>
      <c r="F2421" s="184"/>
      <c r="G2421" s="185"/>
      <c r="H2421" s="184"/>
      <c r="I2421" s="185"/>
      <c r="J2421" s="184"/>
      <c r="K2421" s="184"/>
    </row>
    <row r="2422" spans="1:11" ht="12.75">
      <c r="A2422">
        <v>433</v>
      </c>
      <c r="B2422">
        <v>414</v>
      </c>
      <c r="C2422" s="187">
        <v>4.400000095367432</v>
      </c>
      <c r="D2422">
        <v>0</v>
      </c>
      <c r="E2422" s="184"/>
      <c r="F2422" s="184"/>
      <c r="G2422" s="185"/>
      <c r="H2422" s="184"/>
      <c r="I2422" s="185"/>
      <c r="J2422" s="184"/>
      <c r="K2422" s="184"/>
    </row>
    <row r="2423" spans="1:11" ht="12.75">
      <c r="A2423">
        <v>433</v>
      </c>
      <c r="B2423">
        <v>415</v>
      </c>
      <c r="C2423" s="187">
        <v>5.900000095367432</v>
      </c>
      <c r="D2423">
        <v>0</v>
      </c>
      <c r="E2423" s="184"/>
      <c r="F2423" s="184"/>
      <c r="G2423" s="185"/>
      <c r="H2423" s="184"/>
      <c r="I2423" s="185"/>
      <c r="J2423" s="184"/>
      <c r="K2423" s="184"/>
    </row>
    <row r="2424" spans="1:11" ht="12.75">
      <c r="A2424">
        <v>433</v>
      </c>
      <c r="B2424">
        <v>416</v>
      </c>
      <c r="C2424" s="187">
        <v>5</v>
      </c>
      <c r="D2424">
        <v>0</v>
      </c>
      <c r="E2424" s="184"/>
      <c r="F2424" s="184"/>
      <c r="G2424" s="185"/>
      <c r="H2424" s="184"/>
      <c r="I2424" s="185"/>
      <c r="J2424" s="184"/>
      <c r="K2424" s="184"/>
    </row>
    <row r="2425" spans="1:11" ht="12.75">
      <c r="A2425">
        <v>433</v>
      </c>
      <c r="B2425">
        <v>418</v>
      </c>
      <c r="C2425" s="187">
        <v>4.199999809265137</v>
      </c>
      <c r="D2425">
        <v>0</v>
      </c>
      <c r="E2425" s="184"/>
      <c r="F2425" s="184"/>
      <c r="G2425" s="185"/>
      <c r="H2425" s="184"/>
      <c r="I2425" s="185"/>
      <c r="J2425" s="184"/>
      <c r="K2425" s="184"/>
    </row>
    <row r="2426" spans="1:11" ht="12.75">
      <c r="A2426">
        <v>433</v>
      </c>
      <c r="B2426">
        <v>420</v>
      </c>
      <c r="C2426" s="187">
        <v>9.300000190734863</v>
      </c>
      <c r="D2426">
        <v>0</v>
      </c>
      <c r="E2426" s="184"/>
      <c r="F2426" s="184"/>
      <c r="G2426" s="185"/>
      <c r="H2426" s="184"/>
      <c r="I2426" s="185"/>
      <c r="J2426" s="184"/>
      <c r="K2426" s="184"/>
    </row>
    <row r="2427" spans="1:11" ht="12.75">
      <c r="A2427">
        <v>433</v>
      </c>
      <c r="B2427">
        <v>429</v>
      </c>
      <c r="C2427" s="187">
        <v>5.300000190734863</v>
      </c>
      <c r="D2427">
        <v>0</v>
      </c>
      <c r="E2427" s="184"/>
      <c r="F2427" s="184"/>
      <c r="G2427" s="185"/>
      <c r="H2427" s="184"/>
      <c r="I2427" s="185"/>
      <c r="J2427" s="184"/>
      <c r="K2427" s="184"/>
    </row>
    <row r="2428" spans="1:11" ht="12.75">
      <c r="A2428">
        <v>433</v>
      </c>
      <c r="B2428">
        <v>431</v>
      </c>
      <c r="C2428" s="187">
        <v>4.800000190734863</v>
      </c>
      <c r="D2428">
        <v>0</v>
      </c>
      <c r="E2428" s="184"/>
      <c r="F2428" s="184"/>
      <c r="G2428" s="185"/>
      <c r="H2428" s="184"/>
      <c r="I2428" s="185"/>
      <c r="J2428" s="184"/>
      <c r="K2428" s="184"/>
    </row>
    <row r="2429" spans="1:11" ht="12.75">
      <c r="A2429">
        <v>433</v>
      </c>
      <c r="B2429">
        <v>443</v>
      </c>
      <c r="C2429" s="187">
        <v>10.300000190734863</v>
      </c>
      <c r="D2429">
        <v>0</v>
      </c>
      <c r="E2429" s="184"/>
      <c r="F2429" s="184"/>
      <c r="G2429" s="185"/>
      <c r="H2429" s="184"/>
      <c r="I2429" s="185"/>
      <c r="J2429" s="184"/>
      <c r="K2429" s="184"/>
    </row>
    <row r="2430" spans="1:11" ht="12.75">
      <c r="A2430">
        <v>438</v>
      </c>
      <c r="B2430">
        <v>439</v>
      </c>
      <c r="C2430" s="187">
        <v>4.800000190734863</v>
      </c>
      <c r="D2430">
        <v>0</v>
      </c>
      <c r="E2430" s="184"/>
      <c r="F2430" s="184"/>
      <c r="G2430" s="185"/>
      <c r="H2430" s="184"/>
      <c r="I2430" s="185"/>
      <c r="J2430" s="184"/>
      <c r="K2430" s="184"/>
    </row>
    <row r="2431" spans="1:11" ht="12.75">
      <c r="A2431">
        <v>439</v>
      </c>
      <c r="B2431">
        <v>438</v>
      </c>
      <c r="C2431" s="187">
        <v>4.800000190734863</v>
      </c>
      <c r="D2431">
        <v>0</v>
      </c>
      <c r="E2431" s="184"/>
      <c r="F2431" s="184"/>
      <c r="G2431" s="185"/>
      <c r="H2431" s="184"/>
      <c r="I2431" s="185"/>
      <c r="J2431" s="184"/>
      <c r="K2431" s="184"/>
    </row>
    <row r="2432" spans="1:11" ht="12.75">
      <c r="A2432">
        <v>439</v>
      </c>
      <c r="B2432">
        <v>440</v>
      </c>
      <c r="C2432" s="187">
        <v>4.199999809265137</v>
      </c>
      <c r="D2432">
        <v>0</v>
      </c>
      <c r="E2432" s="184"/>
      <c r="F2432" s="184"/>
      <c r="G2432" s="185"/>
      <c r="H2432" s="184"/>
      <c r="I2432" s="185"/>
      <c r="J2432" s="184"/>
      <c r="K2432" s="184"/>
    </row>
    <row r="2433" spans="1:11" ht="12.75">
      <c r="A2433">
        <v>440</v>
      </c>
      <c r="B2433">
        <v>439</v>
      </c>
      <c r="C2433" s="187">
        <v>4.199999809265137</v>
      </c>
      <c r="D2433">
        <v>0</v>
      </c>
      <c r="E2433" s="184"/>
      <c r="F2433" s="184"/>
      <c r="G2433" s="185"/>
      <c r="H2433" s="184"/>
      <c r="I2433" s="185"/>
      <c r="J2433" s="184"/>
      <c r="K2433" s="184"/>
    </row>
    <row r="2434" spans="1:11" ht="12.75">
      <c r="A2434">
        <v>440</v>
      </c>
      <c r="B2434">
        <v>441</v>
      </c>
      <c r="C2434" s="187">
        <v>6.199999809265137</v>
      </c>
      <c r="D2434">
        <v>0</v>
      </c>
      <c r="E2434" s="184"/>
      <c r="F2434" s="184"/>
      <c r="G2434" s="185"/>
      <c r="H2434" s="184"/>
      <c r="I2434" s="185"/>
      <c r="J2434" s="184"/>
      <c r="K2434" s="184"/>
    </row>
    <row r="2435" spans="1:11" ht="12.75">
      <c r="A2435">
        <v>440</v>
      </c>
      <c r="B2435">
        <v>444</v>
      </c>
      <c r="C2435" s="187">
        <v>13</v>
      </c>
      <c r="D2435">
        <v>0</v>
      </c>
      <c r="E2435" s="184"/>
      <c r="F2435" s="184"/>
      <c r="G2435" s="185"/>
      <c r="H2435" s="184"/>
      <c r="I2435" s="185"/>
      <c r="J2435" s="184"/>
      <c r="K2435" s="184"/>
    </row>
    <row r="2436" spans="1:11" ht="12.75">
      <c r="A2436">
        <v>441</v>
      </c>
      <c r="B2436">
        <v>416</v>
      </c>
      <c r="C2436" s="187">
        <v>10</v>
      </c>
      <c r="D2436">
        <v>0</v>
      </c>
      <c r="E2436" s="184"/>
      <c r="F2436" s="184"/>
      <c r="G2436" s="185"/>
      <c r="H2436" s="184"/>
      <c r="I2436" s="185"/>
      <c r="J2436" s="184"/>
      <c r="K2436" s="184"/>
    </row>
    <row r="2437" spans="1:11" ht="12.75">
      <c r="A2437">
        <v>441</v>
      </c>
      <c r="B2437">
        <v>418</v>
      </c>
      <c r="C2437" s="187">
        <v>15</v>
      </c>
      <c r="D2437">
        <v>0</v>
      </c>
      <c r="E2437" s="184"/>
      <c r="F2437" s="184"/>
      <c r="G2437" s="185"/>
      <c r="H2437" s="184"/>
      <c r="I2437" s="185"/>
      <c r="J2437" s="184"/>
      <c r="K2437" s="184"/>
    </row>
    <row r="2438" spans="1:11" ht="12.75">
      <c r="A2438">
        <v>441</v>
      </c>
      <c r="B2438">
        <v>440</v>
      </c>
      <c r="C2438" s="187">
        <v>6.199999809265137</v>
      </c>
      <c r="D2438">
        <v>0</v>
      </c>
      <c r="E2438" s="184"/>
      <c r="F2438" s="184"/>
      <c r="G2438" s="185"/>
      <c r="H2438" s="184"/>
      <c r="I2438" s="185"/>
      <c r="J2438" s="184"/>
      <c r="K2438" s="184"/>
    </row>
    <row r="2439" spans="1:11" ht="12.75">
      <c r="A2439">
        <v>441</v>
      </c>
      <c r="B2439">
        <v>442</v>
      </c>
      <c r="C2439" s="187">
        <v>5.099999904632568</v>
      </c>
      <c r="D2439">
        <v>0</v>
      </c>
      <c r="E2439" s="184"/>
      <c r="F2439" s="184"/>
      <c r="G2439" s="185"/>
      <c r="H2439" s="184"/>
      <c r="I2439" s="185"/>
      <c r="J2439" s="184"/>
      <c r="K2439" s="184"/>
    </row>
    <row r="2440" spans="1:11" ht="12.75">
      <c r="A2440">
        <v>441</v>
      </c>
      <c r="B2440">
        <v>443</v>
      </c>
      <c r="C2440" s="187">
        <v>9.100000381469727</v>
      </c>
      <c r="D2440">
        <v>0</v>
      </c>
      <c r="E2440" s="184"/>
      <c r="F2440" s="184"/>
      <c r="G2440" s="185"/>
      <c r="H2440" s="184"/>
      <c r="I2440" s="185"/>
      <c r="J2440" s="184"/>
      <c r="K2440" s="184"/>
    </row>
    <row r="2441" spans="1:11" ht="12.75">
      <c r="A2441">
        <v>441</v>
      </c>
      <c r="B2441">
        <v>444</v>
      </c>
      <c r="C2441" s="187">
        <v>6.800000190734863</v>
      </c>
      <c r="D2441">
        <v>0</v>
      </c>
      <c r="E2441" s="184"/>
      <c r="F2441" s="184"/>
      <c r="G2441" s="185"/>
      <c r="H2441" s="184"/>
      <c r="I2441" s="185"/>
      <c r="J2441" s="184"/>
      <c r="K2441" s="184"/>
    </row>
    <row r="2442" spans="1:11" ht="12.75">
      <c r="A2442">
        <v>442</v>
      </c>
      <c r="B2442">
        <v>416</v>
      </c>
      <c r="C2442" s="187">
        <v>5.800000190734863</v>
      </c>
      <c r="D2442">
        <v>0</v>
      </c>
      <c r="E2442" s="184"/>
      <c r="F2442" s="184"/>
      <c r="G2442" s="185"/>
      <c r="H2442" s="184"/>
      <c r="I2442" s="185"/>
      <c r="J2442" s="184"/>
      <c r="K2442" s="184"/>
    </row>
    <row r="2443" spans="1:11" ht="12.75">
      <c r="A2443">
        <v>442</v>
      </c>
      <c r="B2443">
        <v>418</v>
      </c>
      <c r="C2443" s="187">
        <v>10.800000190734863</v>
      </c>
      <c r="D2443">
        <v>0</v>
      </c>
      <c r="E2443" s="184"/>
      <c r="F2443" s="184"/>
      <c r="G2443" s="185"/>
      <c r="H2443" s="184"/>
      <c r="I2443" s="185"/>
      <c r="J2443" s="184"/>
      <c r="K2443" s="184"/>
    </row>
    <row r="2444" spans="1:11" ht="12.75">
      <c r="A2444">
        <v>442</v>
      </c>
      <c r="B2444">
        <v>441</v>
      </c>
      <c r="C2444" s="187">
        <v>5.099999904632568</v>
      </c>
      <c r="D2444">
        <v>0</v>
      </c>
      <c r="E2444" s="184"/>
      <c r="F2444" s="184"/>
      <c r="G2444" s="185"/>
      <c r="H2444" s="184"/>
      <c r="I2444" s="185"/>
      <c r="J2444" s="184"/>
      <c r="K2444" s="184"/>
    </row>
    <row r="2445" spans="1:11" ht="12.75">
      <c r="A2445">
        <v>442</v>
      </c>
      <c r="B2445">
        <v>443</v>
      </c>
      <c r="C2445" s="187">
        <v>4.400000095367432</v>
      </c>
      <c r="D2445">
        <v>0</v>
      </c>
      <c r="E2445" s="184"/>
      <c r="F2445" s="184"/>
      <c r="G2445" s="185"/>
      <c r="H2445" s="184"/>
      <c r="I2445" s="185"/>
      <c r="J2445" s="184"/>
      <c r="K2445" s="184"/>
    </row>
    <row r="2446" spans="1:11" ht="12.75">
      <c r="A2446">
        <v>442</v>
      </c>
      <c r="B2446">
        <v>444</v>
      </c>
      <c r="C2446" s="187">
        <v>4.400000095367432</v>
      </c>
      <c r="D2446">
        <v>0</v>
      </c>
      <c r="E2446" s="184"/>
      <c r="F2446" s="184"/>
      <c r="G2446" s="185"/>
      <c r="H2446" s="184"/>
      <c r="I2446" s="185"/>
      <c r="J2446" s="184"/>
      <c r="K2446" s="184"/>
    </row>
    <row r="2447" spans="1:11" ht="12.75">
      <c r="A2447">
        <v>442</v>
      </c>
      <c r="B2447">
        <v>445</v>
      </c>
      <c r="C2447" s="187">
        <v>7.5</v>
      </c>
      <c r="D2447">
        <v>0</v>
      </c>
      <c r="E2447" s="184"/>
      <c r="F2447" s="184"/>
      <c r="G2447" s="185"/>
      <c r="H2447" s="184"/>
      <c r="I2447" s="185"/>
      <c r="J2447" s="184"/>
      <c r="K2447" s="184"/>
    </row>
    <row r="2448" spans="1:11" ht="12.75">
      <c r="A2448">
        <v>443</v>
      </c>
      <c r="B2448">
        <v>414</v>
      </c>
      <c r="C2448" s="187">
        <v>10.300000190734863</v>
      </c>
      <c r="D2448">
        <v>0</v>
      </c>
      <c r="E2448" s="184"/>
      <c r="F2448" s="184"/>
      <c r="G2448" s="185"/>
      <c r="H2448" s="184"/>
      <c r="I2448" s="185"/>
      <c r="J2448" s="184"/>
      <c r="K2448" s="184"/>
    </row>
    <row r="2449" spans="1:11" ht="12.75">
      <c r="A2449">
        <v>443</v>
      </c>
      <c r="B2449">
        <v>416</v>
      </c>
      <c r="C2449" s="187">
        <v>5.599999904632568</v>
      </c>
      <c r="D2449">
        <v>0</v>
      </c>
      <c r="E2449" s="184"/>
      <c r="F2449" s="184"/>
      <c r="G2449" s="185"/>
      <c r="H2449" s="184"/>
      <c r="I2449" s="185"/>
      <c r="J2449" s="184"/>
      <c r="K2449" s="184"/>
    </row>
    <row r="2450" spans="1:11" ht="12.75">
      <c r="A2450">
        <v>443</v>
      </c>
      <c r="B2450">
        <v>418</v>
      </c>
      <c r="C2450" s="187">
        <v>7.099999904632568</v>
      </c>
      <c r="D2450">
        <v>0</v>
      </c>
      <c r="E2450" s="184"/>
      <c r="F2450" s="184"/>
      <c r="G2450" s="185"/>
      <c r="H2450" s="184"/>
      <c r="I2450" s="185"/>
      <c r="J2450" s="184"/>
      <c r="K2450" s="184"/>
    </row>
    <row r="2451" spans="1:11" ht="12.75">
      <c r="A2451">
        <v>443</v>
      </c>
      <c r="B2451">
        <v>420</v>
      </c>
      <c r="C2451" s="187">
        <v>12.899999618530273</v>
      </c>
      <c r="D2451">
        <v>0</v>
      </c>
      <c r="E2451" s="184"/>
      <c r="F2451" s="184"/>
      <c r="G2451" s="185"/>
      <c r="H2451" s="184"/>
      <c r="I2451" s="185"/>
      <c r="J2451" s="184"/>
      <c r="K2451" s="184"/>
    </row>
    <row r="2452" spans="1:11" ht="12.75">
      <c r="A2452">
        <v>443</v>
      </c>
      <c r="B2452">
        <v>421</v>
      </c>
      <c r="C2452" s="187">
        <v>7.599999904632568</v>
      </c>
      <c r="D2452">
        <v>0</v>
      </c>
      <c r="E2452" s="184"/>
      <c r="F2452" s="184"/>
      <c r="G2452" s="185"/>
      <c r="H2452" s="184"/>
      <c r="I2452" s="185"/>
      <c r="J2452" s="184"/>
      <c r="K2452" s="184"/>
    </row>
    <row r="2453" spans="1:11" ht="12.75">
      <c r="A2453">
        <v>443</v>
      </c>
      <c r="B2453">
        <v>433</v>
      </c>
      <c r="C2453" s="187">
        <v>10.300000190734863</v>
      </c>
      <c r="D2453">
        <v>0</v>
      </c>
      <c r="E2453" s="184"/>
      <c r="F2453" s="184"/>
      <c r="G2453" s="185"/>
      <c r="H2453" s="184"/>
      <c r="I2453" s="185"/>
      <c r="J2453" s="184"/>
      <c r="K2453" s="184"/>
    </row>
    <row r="2454" spans="1:11" ht="12.75">
      <c r="A2454">
        <v>443</v>
      </c>
      <c r="B2454">
        <v>441</v>
      </c>
      <c r="C2454" s="187">
        <v>9.100000381469727</v>
      </c>
      <c r="D2454">
        <v>0</v>
      </c>
      <c r="E2454" s="184"/>
      <c r="F2454" s="184"/>
      <c r="G2454" s="185"/>
      <c r="H2454" s="184"/>
      <c r="I2454" s="185"/>
      <c r="J2454" s="184"/>
      <c r="K2454" s="184"/>
    </row>
    <row r="2455" spans="1:11" ht="12.75">
      <c r="A2455">
        <v>443</v>
      </c>
      <c r="B2455">
        <v>442</v>
      </c>
      <c r="C2455" s="187">
        <v>4.400000095367432</v>
      </c>
      <c r="D2455">
        <v>0</v>
      </c>
      <c r="E2455" s="184"/>
      <c r="F2455" s="184"/>
      <c r="G2455" s="185"/>
      <c r="H2455" s="184"/>
      <c r="I2455" s="185"/>
      <c r="J2455" s="184"/>
      <c r="K2455" s="184"/>
    </row>
    <row r="2456" spans="1:11" ht="12.75">
      <c r="A2456">
        <v>443</v>
      </c>
      <c r="B2456">
        <v>444</v>
      </c>
      <c r="C2456" s="187">
        <v>4.599999904632568</v>
      </c>
      <c r="D2456">
        <v>0</v>
      </c>
      <c r="E2456" s="184"/>
      <c r="F2456" s="184"/>
      <c r="G2456" s="185"/>
      <c r="H2456" s="184"/>
      <c r="I2456" s="185"/>
      <c r="J2456" s="184"/>
      <c r="K2456" s="184"/>
    </row>
    <row r="2457" spans="1:11" ht="12.75">
      <c r="A2457">
        <v>443</v>
      </c>
      <c r="B2457">
        <v>445</v>
      </c>
      <c r="C2457" s="187">
        <v>4.900000095367432</v>
      </c>
      <c r="D2457">
        <v>0</v>
      </c>
      <c r="E2457" s="184"/>
      <c r="F2457" s="184"/>
      <c r="G2457" s="185"/>
      <c r="H2457" s="184"/>
      <c r="I2457" s="185"/>
      <c r="J2457" s="184"/>
      <c r="K2457" s="184"/>
    </row>
    <row r="2458" spans="1:11" ht="12.75">
      <c r="A2458">
        <v>443</v>
      </c>
      <c r="B2458">
        <v>447</v>
      </c>
      <c r="C2458" s="187">
        <v>9.199999809265137</v>
      </c>
      <c r="D2458">
        <v>0</v>
      </c>
      <c r="E2458" s="184"/>
      <c r="F2458" s="184"/>
      <c r="G2458" s="185"/>
      <c r="H2458" s="184"/>
      <c r="I2458" s="185"/>
      <c r="J2458" s="184"/>
      <c r="K2458" s="184"/>
    </row>
    <row r="2459" spans="1:11" ht="12.75">
      <c r="A2459">
        <v>443</v>
      </c>
      <c r="B2459">
        <v>462</v>
      </c>
      <c r="C2459" s="187">
        <v>9.300000190734863</v>
      </c>
      <c r="D2459">
        <v>0</v>
      </c>
      <c r="E2459" s="184"/>
      <c r="F2459" s="184"/>
      <c r="G2459" s="185"/>
      <c r="H2459" s="184"/>
      <c r="I2459" s="185"/>
      <c r="J2459" s="184"/>
      <c r="K2459" s="184"/>
    </row>
    <row r="2460" spans="1:11" ht="12.75">
      <c r="A2460">
        <v>443</v>
      </c>
      <c r="B2460">
        <v>463</v>
      </c>
      <c r="C2460" s="187">
        <v>8.300000190734863</v>
      </c>
      <c r="D2460">
        <v>0</v>
      </c>
      <c r="E2460" s="184"/>
      <c r="F2460" s="184"/>
      <c r="G2460" s="185"/>
      <c r="H2460" s="184"/>
      <c r="I2460" s="185"/>
      <c r="J2460" s="184"/>
      <c r="K2460" s="184"/>
    </row>
    <row r="2461" spans="1:11" ht="12.75">
      <c r="A2461">
        <v>444</v>
      </c>
      <c r="B2461">
        <v>440</v>
      </c>
      <c r="C2461" s="187">
        <v>13</v>
      </c>
      <c r="D2461">
        <v>0</v>
      </c>
      <c r="E2461" s="184"/>
      <c r="F2461" s="184"/>
      <c r="G2461" s="185"/>
      <c r="H2461" s="184"/>
      <c r="I2461" s="185"/>
      <c r="J2461" s="184"/>
      <c r="K2461" s="184"/>
    </row>
    <row r="2462" spans="1:11" ht="12.75">
      <c r="A2462">
        <v>444</v>
      </c>
      <c r="B2462">
        <v>441</v>
      </c>
      <c r="C2462" s="187">
        <v>6.800000190734863</v>
      </c>
      <c r="D2462">
        <v>0</v>
      </c>
      <c r="E2462" s="184"/>
      <c r="F2462" s="184"/>
      <c r="G2462" s="185"/>
      <c r="H2462" s="184"/>
      <c r="I2462" s="185"/>
      <c r="J2462" s="184"/>
      <c r="K2462" s="184"/>
    </row>
    <row r="2463" spans="1:11" ht="12.75">
      <c r="A2463">
        <v>444</v>
      </c>
      <c r="B2463">
        <v>442</v>
      </c>
      <c r="C2463" s="187">
        <v>4.400000095367432</v>
      </c>
      <c r="D2463">
        <v>0</v>
      </c>
      <c r="E2463" s="184"/>
      <c r="F2463" s="184"/>
      <c r="G2463" s="185"/>
      <c r="H2463" s="184"/>
      <c r="I2463" s="185"/>
      <c r="J2463" s="184"/>
      <c r="K2463" s="184"/>
    </row>
    <row r="2464" spans="1:11" ht="12.75">
      <c r="A2464">
        <v>444</v>
      </c>
      <c r="B2464">
        <v>443</v>
      </c>
      <c r="C2464" s="187">
        <v>4.599999904632568</v>
      </c>
      <c r="D2464">
        <v>0</v>
      </c>
      <c r="E2464" s="184"/>
      <c r="F2464" s="184"/>
      <c r="G2464" s="185"/>
      <c r="H2464" s="184"/>
      <c r="I2464" s="185"/>
      <c r="J2464" s="184"/>
      <c r="K2464" s="184"/>
    </row>
    <row r="2465" spans="1:11" ht="12.75">
      <c r="A2465">
        <v>444</v>
      </c>
      <c r="B2465">
        <v>445</v>
      </c>
      <c r="C2465" s="187">
        <v>3.5</v>
      </c>
      <c r="D2465">
        <v>0</v>
      </c>
      <c r="E2465" s="184"/>
      <c r="F2465" s="184"/>
      <c r="G2465" s="185"/>
      <c r="H2465" s="184"/>
      <c r="I2465" s="185"/>
      <c r="J2465" s="184"/>
      <c r="K2465" s="184"/>
    </row>
    <row r="2466" spans="1:11" ht="12.75">
      <c r="A2466">
        <v>445</v>
      </c>
      <c r="B2466">
        <v>418</v>
      </c>
      <c r="C2466" s="187">
        <v>11</v>
      </c>
      <c r="D2466">
        <v>0</v>
      </c>
      <c r="E2466" s="184"/>
      <c r="F2466" s="184"/>
      <c r="G2466" s="185"/>
      <c r="H2466" s="184"/>
      <c r="I2466" s="185"/>
      <c r="J2466" s="184"/>
      <c r="K2466" s="184"/>
    </row>
    <row r="2467" spans="1:11" ht="12.75">
      <c r="A2467">
        <v>445</v>
      </c>
      <c r="B2467">
        <v>442</v>
      </c>
      <c r="C2467" s="187">
        <v>7.5</v>
      </c>
      <c r="D2467">
        <v>0</v>
      </c>
      <c r="E2467" s="184"/>
      <c r="F2467" s="184"/>
      <c r="G2467" s="185"/>
      <c r="H2467" s="184"/>
      <c r="I2467" s="185"/>
      <c r="J2467" s="184"/>
      <c r="K2467" s="184"/>
    </row>
    <row r="2468" spans="1:11" ht="12.75">
      <c r="A2468">
        <v>445</v>
      </c>
      <c r="B2468">
        <v>443</v>
      </c>
      <c r="C2468" s="187">
        <v>4.900000095367432</v>
      </c>
      <c r="D2468">
        <v>0</v>
      </c>
      <c r="E2468" s="184"/>
      <c r="F2468" s="184"/>
      <c r="G2468" s="185"/>
      <c r="H2468" s="184"/>
      <c r="I2468" s="185"/>
      <c r="J2468" s="184"/>
      <c r="K2468" s="184"/>
    </row>
    <row r="2469" spans="1:11" ht="12.75">
      <c r="A2469">
        <v>445</v>
      </c>
      <c r="B2469">
        <v>444</v>
      </c>
      <c r="C2469" s="187">
        <v>3.5</v>
      </c>
      <c r="D2469">
        <v>0</v>
      </c>
      <c r="E2469" s="184"/>
      <c r="F2469" s="184"/>
      <c r="G2469" s="185"/>
      <c r="H2469" s="184"/>
      <c r="I2469" s="185"/>
      <c r="J2469" s="184"/>
      <c r="K2469" s="184"/>
    </row>
    <row r="2470" spans="1:11" ht="12.75">
      <c r="A2470">
        <v>445</v>
      </c>
      <c r="B2470">
        <v>446</v>
      </c>
      <c r="C2470" s="187">
        <v>1.7000000476837158</v>
      </c>
      <c r="D2470">
        <v>0</v>
      </c>
      <c r="E2470" s="184"/>
      <c r="F2470" s="184"/>
      <c r="G2470" s="185"/>
      <c r="H2470" s="184"/>
      <c r="I2470" s="185"/>
      <c r="J2470" s="184"/>
      <c r="K2470" s="184"/>
    </row>
    <row r="2471" spans="1:11" ht="12.75">
      <c r="A2471">
        <v>445</v>
      </c>
      <c r="B2471">
        <v>447</v>
      </c>
      <c r="C2471" s="187">
        <v>4.5</v>
      </c>
      <c r="D2471">
        <v>0</v>
      </c>
      <c r="E2471" s="184"/>
      <c r="F2471" s="184"/>
      <c r="G2471" s="185"/>
      <c r="H2471" s="184"/>
      <c r="I2471" s="185"/>
      <c r="J2471" s="184"/>
      <c r="K2471" s="184"/>
    </row>
    <row r="2472" spans="1:11" ht="12.75">
      <c r="A2472">
        <v>445</v>
      </c>
      <c r="B2472">
        <v>462</v>
      </c>
      <c r="C2472" s="187">
        <v>9.5</v>
      </c>
      <c r="D2472">
        <v>0</v>
      </c>
      <c r="E2472" s="184"/>
      <c r="F2472" s="184"/>
      <c r="G2472" s="185"/>
      <c r="H2472" s="184"/>
      <c r="I2472" s="185"/>
      <c r="J2472" s="184"/>
      <c r="K2472" s="184"/>
    </row>
    <row r="2473" spans="1:11" ht="12.75">
      <c r="A2473">
        <v>445</v>
      </c>
      <c r="B2473">
        <v>463</v>
      </c>
      <c r="C2473" s="187">
        <v>6.099999904632568</v>
      </c>
      <c r="D2473">
        <v>0</v>
      </c>
      <c r="E2473" s="184"/>
      <c r="F2473" s="184"/>
      <c r="G2473" s="185"/>
      <c r="H2473" s="184"/>
      <c r="I2473" s="185"/>
      <c r="J2473" s="184"/>
      <c r="K2473" s="184"/>
    </row>
    <row r="2474" spans="1:11" ht="12.75">
      <c r="A2474">
        <v>446</v>
      </c>
      <c r="B2474">
        <v>445</v>
      </c>
      <c r="C2474" s="187">
        <v>1.7000000476837158</v>
      </c>
      <c r="D2474">
        <v>0</v>
      </c>
      <c r="E2474" s="184"/>
      <c r="F2474" s="184"/>
      <c r="G2474" s="185"/>
      <c r="H2474" s="184"/>
      <c r="I2474" s="185"/>
      <c r="J2474" s="184"/>
      <c r="K2474" s="184"/>
    </row>
    <row r="2475" spans="1:11" ht="12.75">
      <c r="A2475">
        <v>446</v>
      </c>
      <c r="B2475">
        <v>447</v>
      </c>
      <c r="C2475" s="187">
        <v>2.9000000953674316</v>
      </c>
      <c r="D2475">
        <v>0</v>
      </c>
      <c r="E2475" s="184"/>
      <c r="F2475" s="184"/>
      <c r="G2475" s="185"/>
      <c r="H2475" s="184"/>
      <c r="I2475" s="185"/>
      <c r="J2475" s="184"/>
      <c r="K2475" s="184"/>
    </row>
    <row r="2476" spans="1:11" ht="12.75">
      <c r="A2476">
        <v>446</v>
      </c>
      <c r="B2476">
        <v>448</v>
      </c>
      <c r="C2476" s="187">
        <v>4.300000190734863</v>
      </c>
      <c r="D2476">
        <v>0</v>
      </c>
      <c r="E2476" s="184"/>
      <c r="F2476" s="184"/>
      <c r="G2476" s="185"/>
      <c r="H2476" s="184"/>
      <c r="I2476" s="185"/>
      <c r="J2476" s="184"/>
      <c r="K2476" s="184"/>
    </row>
    <row r="2477" spans="1:11" ht="12.75">
      <c r="A2477">
        <v>446</v>
      </c>
      <c r="B2477">
        <v>463</v>
      </c>
      <c r="C2477" s="187">
        <v>6</v>
      </c>
      <c r="D2477">
        <v>0</v>
      </c>
      <c r="E2477" s="184"/>
      <c r="F2477" s="184"/>
      <c r="G2477" s="185"/>
      <c r="H2477" s="184"/>
      <c r="I2477" s="185"/>
      <c r="J2477" s="184"/>
      <c r="K2477" s="184"/>
    </row>
    <row r="2478" spans="1:11" ht="12.75">
      <c r="A2478">
        <v>447</v>
      </c>
      <c r="B2478">
        <v>443</v>
      </c>
      <c r="C2478" s="187">
        <v>9.199999809265137</v>
      </c>
      <c r="D2478">
        <v>0</v>
      </c>
      <c r="E2478" s="184"/>
      <c r="F2478" s="184"/>
      <c r="G2478" s="185"/>
      <c r="H2478" s="184"/>
      <c r="I2478" s="185"/>
      <c r="J2478" s="184"/>
      <c r="K2478" s="184"/>
    </row>
    <row r="2479" spans="1:11" ht="12.75">
      <c r="A2479">
        <v>447</v>
      </c>
      <c r="B2479">
        <v>445</v>
      </c>
      <c r="C2479" s="187">
        <v>4.5</v>
      </c>
      <c r="D2479">
        <v>0</v>
      </c>
      <c r="E2479" s="184"/>
      <c r="F2479" s="184"/>
      <c r="G2479" s="185"/>
      <c r="H2479" s="184"/>
      <c r="I2479" s="185"/>
      <c r="J2479" s="184"/>
      <c r="K2479" s="184"/>
    </row>
    <row r="2480" spans="1:11" ht="12.75">
      <c r="A2480">
        <v>447</v>
      </c>
      <c r="B2480">
        <v>446</v>
      </c>
      <c r="C2480" s="187">
        <v>2.9000000953674316</v>
      </c>
      <c r="D2480">
        <v>0</v>
      </c>
      <c r="E2480" s="184"/>
      <c r="F2480" s="184"/>
      <c r="G2480" s="185"/>
      <c r="H2480" s="184"/>
      <c r="I2480" s="185"/>
      <c r="J2480" s="184"/>
      <c r="K2480" s="184"/>
    </row>
    <row r="2481" spans="1:11" ht="12.75">
      <c r="A2481">
        <v>447</v>
      </c>
      <c r="B2481">
        <v>448</v>
      </c>
      <c r="C2481" s="187">
        <v>1.7999999523162842</v>
      </c>
      <c r="D2481">
        <v>0</v>
      </c>
      <c r="E2481" s="184"/>
      <c r="F2481" s="184"/>
      <c r="G2481" s="185"/>
      <c r="H2481" s="184"/>
      <c r="I2481" s="185"/>
      <c r="J2481" s="184"/>
      <c r="K2481" s="184"/>
    </row>
    <row r="2482" spans="1:11" ht="12.75">
      <c r="A2482">
        <v>447</v>
      </c>
      <c r="B2482">
        <v>463</v>
      </c>
      <c r="C2482" s="187">
        <v>4.900000095367432</v>
      </c>
      <c r="D2482">
        <v>0</v>
      </c>
      <c r="E2482" s="184"/>
      <c r="F2482" s="184"/>
      <c r="G2482" s="185"/>
      <c r="H2482" s="184"/>
      <c r="I2482" s="185"/>
      <c r="J2482" s="184"/>
      <c r="K2482" s="184"/>
    </row>
    <row r="2483" spans="1:11" ht="12.75">
      <c r="A2483">
        <v>447</v>
      </c>
      <c r="B2483">
        <v>465</v>
      </c>
      <c r="C2483" s="187">
        <v>5.199999809265137</v>
      </c>
      <c r="D2483">
        <v>0</v>
      </c>
      <c r="E2483" s="184"/>
      <c r="F2483" s="184"/>
      <c r="G2483" s="185"/>
      <c r="H2483" s="184"/>
      <c r="I2483" s="185"/>
      <c r="J2483" s="184"/>
      <c r="K2483" s="184"/>
    </row>
    <row r="2484" spans="1:11" ht="12.75">
      <c r="A2484">
        <v>447</v>
      </c>
      <c r="B2484">
        <v>466</v>
      </c>
      <c r="C2484" s="187">
        <v>8.100000381469727</v>
      </c>
      <c r="D2484">
        <v>0</v>
      </c>
      <c r="E2484" s="184"/>
      <c r="F2484" s="184"/>
      <c r="G2484" s="185"/>
      <c r="H2484" s="184"/>
      <c r="I2484" s="185"/>
      <c r="J2484" s="184"/>
      <c r="K2484" s="184"/>
    </row>
    <row r="2485" spans="1:11" ht="12.75">
      <c r="A2485">
        <v>448</v>
      </c>
      <c r="B2485">
        <v>446</v>
      </c>
      <c r="C2485" s="187">
        <v>4.300000190734863</v>
      </c>
      <c r="D2485">
        <v>0</v>
      </c>
      <c r="E2485" s="184"/>
      <c r="F2485" s="184"/>
      <c r="G2485" s="185"/>
      <c r="H2485" s="184"/>
      <c r="I2485" s="185"/>
      <c r="J2485" s="184"/>
      <c r="K2485" s="184"/>
    </row>
    <row r="2486" spans="1:11" ht="12.75">
      <c r="A2486">
        <v>448</v>
      </c>
      <c r="B2486">
        <v>447</v>
      </c>
      <c r="C2486" s="187">
        <v>1.7999999523162842</v>
      </c>
      <c r="D2486">
        <v>0</v>
      </c>
      <c r="E2486" s="184"/>
      <c r="F2486" s="184"/>
      <c r="G2486" s="185"/>
      <c r="H2486" s="184"/>
      <c r="I2486" s="185"/>
      <c r="J2486" s="184"/>
      <c r="K2486" s="184"/>
    </row>
    <row r="2487" spans="1:11" ht="12.75">
      <c r="A2487">
        <v>448</v>
      </c>
      <c r="B2487">
        <v>449</v>
      </c>
      <c r="C2487" s="187">
        <v>3.5999999046325684</v>
      </c>
      <c r="D2487">
        <v>0</v>
      </c>
      <c r="E2487" s="184"/>
      <c r="F2487" s="184"/>
      <c r="G2487" s="185"/>
      <c r="H2487" s="184"/>
      <c r="I2487" s="185"/>
      <c r="J2487" s="184"/>
      <c r="K2487" s="184"/>
    </row>
    <row r="2488" spans="1:11" ht="12.75">
      <c r="A2488">
        <v>448</v>
      </c>
      <c r="B2488">
        <v>463</v>
      </c>
      <c r="C2488" s="187">
        <v>6.5</v>
      </c>
      <c r="D2488">
        <v>0</v>
      </c>
      <c r="E2488" s="184"/>
      <c r="F2488" s="184"/>
      <c r="G2488" s="185"/>
      <c r="H2488" s="184"/>
      <c r="I2488" s="185"/>
      <c r="J2488" s="184"/>
      <c r="K2488" s="184"/>
    </row>
    <row r="2489" spans="1:11" ht="12.75">
      <c r="A2489">
        <v>448</v>
      </c>
      <c r="B2489">
        <v>465</v>
      </c>
      <c r="C2489" s="187">
        <v>4.900000095367432</v>
      </c>
      <c r="D2489">
        <v>0</v>
      </c>
      <c r="E2489" s="184"/>
      <c r="F2489" s="184"/>
      <c r="G2489" s="185"/>
      <c r="H2489" s="184"/>
      <c r="I2489" s="185"/>
      <c r="J2489" s="184"/>
      <c r="K2489" s="184"/>
    </row>
    <row r="2490" spans="1:11" ht="12.75">
      <c r="A2490">
        <v>448</v>
      </c>
      <c r="B2490">
        <v>466</v>
      </c>
      <c r="C2490" s="187">
        <v>7.599999904632568</v>
      </c>
      <c r="D2490">
        <v>0</v>
      </c>
      <c r="E2490" s="184"/>
      <c r="F2490" s="184"/>
      <c r="G2490" s="185"/>
      <c r="H2490" s="184"/>
      <c r="I2490" s="185"/>
      <c r="J2490" s="184"/>
      <c r="K2490" s="184"/>
    </row>
    <row r="2491" spans="1:11" ht="12.75">
      <c r="A2491">
        <v>449</v>
      </c>
      <c r="B2491">
        <v>448</v>
      </c>
      <c r="C2491" s="187">
        <v>3.5999999046325684</v>
      </c>
      <c r="D2491">
        <v>0</v>
      </c>
      <c r="E2491" s="184"/>
      <c r="F2491" s="184"/>
      <c r="G2491" s="185"/>
      <c r="H2491" s="184"/>
      <c r="I2491" s="185"/>
      <c r="J2491" s="184"/>
      <c r="K2491" s="184"/>
    </row>
    <row r="2492" spans="1:11" ht="12.75">
      <c r="A2492">
        <v>449</v>
      </c>
      <c r="B2492">
        <v>450</v>
      </c>
      <c r="C2492" s="187">
        <v>3.700000047683716</v>
      </c>
      <c r="D2492">
        <v>0</v>
      </c>
      <c r="E2492" s="184"/>
      <c r="F2492" s="184"/>
      <c r="G2492" s="185"/>
      <c r="H2492" s="184"/>
      <c r="I2492" s="185"/>
      <c r="J2492" s="184"/>
      <c r="K2492" s="184"/>
    </row>
    <row r="2493" spans="1:11" ht="12.75">
      <c r="A2493">
        <v>449</v>
      </c>
      <c r="B2493">
        <v>465</v>
      </c>
      <c r="C2493" s="187">
        <v>3.700000047683716</v>
      </c>
      <c r="D2493">
        <v>0</v>
      </c>
      <c r="E2493" s="184"/>
      <c r="F2493" s="184"/>
      <c r="G2493" s="185"/>
      <c r="H2493" s="184"/>
      <c r="I2493" s="185"/>
      <c r="J2493" s="184"/>
      <c r="K2493" s="184"/>
    </row>
    <row r="2494" spans="1:11" ht="12.75">
      <c r="A2494">
        <v>449</v>
      </c>
      <c r="B2494">
        <v>466</v>
      </c>
      <c r="C2494" s="187">
        <v>4.699999809265137</v>
      </c>
      <c r="D2494">
        <v>0</v>
      </c>
      <c r="E2494" s="184"/>
      <c r="F2494" s="184"/>
      <c r="G2494" s="185"/>
      <c r="H2494" s="184"/>
      <c r="I2494" s="185"/>
      <c r="J2494" s="184"/>
      <c r="K2494" s="184"/>
    </row>
    <row r="2495" spans="1:11" ht="12.75">
      <c r="A2495">
        <v>449</v>
      </c>
      <c r="B2495">
        <v>468</v>
      </c>
      <c r="C2495" s="187">
        <v>7.900000095367432</v>
      </c>
      <c r="D2495">
        <v>0</v>
      </c>
      <c r="E2495" s="184"/>
      <c r="F2495" s="184"/>
      <c r="G2495" s="185"/>
      <c r="H2495" s="184"/>
      <c r="I2495" s="185"/>
      <c r="J2495" s="184"/>
      <c r="K2495" s="184"/>
    </row>
    <row r="2496" spans="1:11" ht="12.75">
      <c r="A2496">
        <v>450</v>
      </c>
      <c r="B2496">
        <v>449</v>
      </c>
      <c r="C2496" s="187">
        <v>3.700000047683716</v>
      </c>
      <c r="D2496">
        <v>0</v>
      </c>
      <c r="E2496" s="184"/>
      <c r="F2496" s="184"/>
      <c r="G2496" s="185"/>
      <c r="H2496" s="184"/>
      <c r="I2496" s="185"/>
      <c r="J2496" s="184"/>
      <c r="K2496" s="184"/>
    </row>
    <row r="2497" spans="1:11" ht="12.75">
      <c r="A2497">
        <v>450</v>
      </c>
      <c r="B2497">
        <v>451</v>
      </c>
      <c r="C2497" s="187">
        <v>2.200000047683716</v>
      </c>
      <c r="D2497">
        <v>0</v>
      </c>
      <c r="E2497" s="184"/>
      <c r="F2497" s="184"/>
      <c r="G2497" s="185"/>
      <c r="H2497" s="184"/>
      <c r="I2497" s="185"/>
      <c r="J2497" s="184"/>
      <c r="K2497" s="184"/>
    </row>
    <row r="2498" spans="1:11" ht="12.75">
      <c r="A2498">
        <v>450</v>
      </c>
      <c r="B2498">
        <v>452</v>
      </c>
      <c r="C2498" s="187">
        <v>2.9000000953674316</v>
      </c>
      <c r="D2498">
        <v>0</v>
      </c>
      <c r="E2498" s="184"/>
      <c r="F2498" s="184"/>
      <c r="G2498" s="185"/>
      <c r="H2498" s="184"/>
      <c r="I2498" s="185"/>
      <c r="J2498" s="184"/>
      <c r="K2498" s="184"/>
    </row>
    <row r="2499" spans="1:11" ht="12.75">
      <c r="A2499">
        <v>450</v>
      </c>
      <c r="B2499">
        <v>465</v>
      </c>
      <c r="C2499" s="187">
        <v>5.699999809265137</v>
      </c>
      <c r="D2499">
        <v>0</v>
      </c>
      <c r="E2499" s="184"/>
      <c r="F2499" s="184"/>
      <c r="G2499" s="185"/>
      <c r="H2499" s="184"/>
      <c r="I2499" s="185"/>
      <c r="J2499" s="184"/>
      <c r="K2499" s="184"/>
    </row>
    <row r="2500" spans="1:11" ht="12.75">
      <c r="A2500">
        <v>450</v>
      </c>
      <c r="B2500">
        <v>466</v>
      </c>
      <c r="C2500" s="187">
        <v>2.799999952316284</v>
      </c>
      <c r="D2500">
        <v>0</v>
      </c>
      <c r="E2500" s="184"/>
      <c r="F2500" s="184"/>
      <c r="G2500" s="185"/>
      <c r="H2500" s="184"/>
      <c r="I2500" s="185"/>
      <c r="J2500" s="184"/>
      <c r="K2500" s="184"/>
    </row>
    <row r="2501" spans="1:11" ht="12.75">
      <c r="A2501">
        <v>451</v>
      </c>
      <c r="B2501">
        <v>450</v>
      </c>
      <c r="C2501" s="187">
        <v>2.200000047683716</v>
      </c>
      <c r="D2501">
        <v>0</v>
      </c>
      <c r="E2501" s="184"/>
      <c r="F2501" s="184"/>
      <c r="G2501" s="185"/>
      <c r="H2501" s="184"/>
      <c r="I2501" s="185"/>
      <c r="J2501" s="184"/>
      <c r="K2501" s="184"/>
    </row>
    <row r="2502" spans="1:11" ht="12.75">
      <c r="A2502">
        <v>451</v>
      </c>
      <c r="B2502">
        <v>452</v>
      </c>
      <c r="C2502" s="187">
        <v>3.5999999046325684</v>
      </c>
      <c r="D2502">
        <v>0</v>
      </c>
      <c r="E2502" s="184"/>
      <c r="F2502" s="184"/>
      <c r="G2502" s="185"/>
      <c r="H2502" s="184"/>
      <c r="I2502" s="185"/>
      <c r="J2502" s="184"/>
      <c r="K2502" s="184"/>
    </row>
    <row r="2503" spans="1:11" ht="12.75">
      <c r="A2503">
        <v>451</v>
      </c>
      <c r="B2503">
        <v>466</v>
      </c>
      <c r="C2503" s="187">
        <v>5.199999809265137</v>
      </c>
      <c r="D2503">
        <v>0</v>
      </c>
      <c r="E2503" s="184"/>
      <c r="F2503" s="184"/>
      <c r="G2503" s="185"/>
      <c r="H2503" s="184"/>
      <c r="I2503" s="185"/>
      <c r="J2503" s="184"/>
      <c r="K2503" s="184"/>
    </row>
    <row r="2504" spans="1:11" ht="12.75">
      <c r="A2504">
        <v>452</v>
      </c>
      <c r="B2504">
        <v>450</v>
      </c>
      <c r="C2504" s="187">
        <v>2.9000000953674316</v>
      </c>
      <c r="D2504">
        <v>0</v>
      </c>
      <c r="E2504" s="184"/>
      <c r="F2504" s="184"/>
      <c r="G2504" s="185"/>
      <c r="H2504" s="184"/>
      <c r="I2504" s="185"/>
      <c r="J2504" s="184"/>
      <c r="K2504" s="184"/>
    </row>
    <row r="2505" spans="1:11" ht="12.75">
      <c r="A2505">
        <v>452</v>
      </c>
      <c r="B2505">
        <v>451</v>
      </c>
      <c r="C2505" s="187">
        <v>3.5999999046325684</v>
      </c>
      <c r="D2505">
        <v>0</v>
      </c>
      <c r="E2505" s="184"/>
      <c r="F2505" s="184"/>
      <c r="G2505" s="185"/>
      <c r="H2505" s="184"/>
      <c r="I2505" s="185"/>
      <c r="J2505" s="184"/>
      <c r="K2505" s="184"/>
    </row>
    <row r="2506" spans="1:11" ht="12.75">
      <c r="A2506">
        <v>452</v>
      </c>
      <c r="B2506">
        <v>453</v>
      </c>
      <c r="C2506" s="187">
        <v>6.5</v>
      </c>
      <c r="D2506">
        <v>0</v>
      </c>
      <c r="E2506" s="184"/>
      <c r="F2506" s="184"/>
      <c r="G2506" s="185"/>
      <c r="H2506" s="184"/>
      <c r="I2506" s="185"/>
      <c r="J2506" s="184"/>
      <c r="K2506" s="184"/>
    </row>
    <row r="2507" spans="1:11" ht="12.75">
      <c r="A2507">
        <v>452</v>
      </c>
      <c r="B2507">
        <v>454</v>
      </c>
      <c r="C2507" s="187">
        <v>4.400000095367432</v>
      </c>
      <c r="D2507">
        <v>0</v>
      </c>
      <c r="E2507" s="184"/>
      <c r="F2507" s="184"/>
      <c r="G2507" s="185"/>
      <c r="H2507" s="184"/>
      <c r="I2507" s="185"/>
      <c r="J2507" s="184"/>
      <c r="K2507" s="184"/>
    </row>
    <row r="2508" spans="1:11" ht="12.75">
      <c r="A2508">
        <v>452</v>
      </c>
      <c r="B2508">
        <v>455</v>
      </c>
      <c r="C2508" s="187">
        <v>6.300000190734863</v>
      </c>
      <c r="D2508">
        <v>0</v>
      </c>
      <c r="E2508" s="184"/>
      <c r="F2508" s="184"/>
      <c r="G2508" s="185"/>
      <c r="H2508" s="184"/>
      <c r="I2508" s="185"/>
      <c r="J2508" s="184"/>
      <c r="K2508" s="184"/>
    </row>
    <row r="2509" spans="1:11" ht="12.75">
      <c r="A2509">
        <v>452</v>
      </c>
      <c r="B2509">
        <v>458</v>
      </c>
      <c r="C2509" s="187">
        <v>8.5</v>
      </c>
      <c r="D2509">
        <v>0</v>
      </c>
      <c r="E2509" s="184"/>
      <c r="F2509" s="184"/>
      <c r="G2509" s="185"/>
      <c r="H2509" s="184"/>
      <c r="I2509" s="185"/>
      <c r="J2509" s="184"/>
      <c r="K2509" s="184"/>
    </row>
    <row r="2510" spans="1:11" ht="12.75">
      <c r="A2510">
        <v>452</v>
      </c>
      <c r="B2510">
        <v>459</v>
      </c>
      <c r="C2510" s="187">
        <v>8</v>
      </c>
      <c r="D2510">
        <v>0</v>
      </c>
      <c r="E2510" s="184"/>
      <c r="F2510" s="184"/>
      <c r="G2510" s="185"/>
      <c r="H2510" s="184"/>
      <c r="I2510" s="185"/>
      <c r="J2510" s="184"/>
      <c r="K2510" s="184"/>
    </row>
    <row r="2511" spans="1:11" ht="12.75">
      <c r="A2511">
        <v>452</v>
      </c>
      <c r="B2511">
        <v>467</v>
      </c>
      <c r="C2511" s="187">
        <v>3.5</v>
      </c>
      <c r="D2511">
        <v>0</v>
      </c>
      <c r="E2511" s="184"/>
      <c r="F2511" s="184"/>
      <c r="G2511" s="185"/>
      <c r="H2511" s="184"/>
      <c r="I2511" s="185"/>
      <c r="J2511" s="184"/>
      <c r="K2511" s="184"/>
    </row>
    <row r="2512" spans="1:11" ht="12.75">
      <c r="A2512">
        <v>453</v>
      </c>
      <c r="B2512">
        <v>452</v>
      </c>
      <c r="C2512" s="187">
        <v>6.5</v>
      </c>
      <c r="D2512">
        <v>0</v>
      </c>
      <c r="E2512" s="184"/>
      <c r="F2512" s="184"/>
      <c r="G2512" s="185"/>
      <c r="H2512" s="184"/>
      <c r="I2512" s="185"/>
      <c r="J2512" s="184"/>
      <c r="K2512" s="184"/>
    </row>
    <row r="2513" spans="1:11" ht="12.75">
      <c r="A2513">
        <v>453</v>
      </c>
      <c r="B2513">
        <v>454</v>
      </c>
      <c r="C2513" s="187">
        <v>5</v>
      </c>
      <c r="D2513">
        <v>0</v>
      </c>
      <c r="E2513" s="184"/>
      <c r="F2513" s="184"/>
      <c r="G2513" s="185"/>
      <c r="H2513" s="184"/>
      <c r="I2513" s="185"/>
      <c r="J2513" s="184"/>
      <c r="K2513" s="184"/>
    </row>
    <row r="2514" spans="1:11" ht="12.75">
      <c r="A2514">
        <v>453</v>
      </c>
      <c r="B2514">
        <v>458</v>
      </c>
      <c r="C2514" s="187">
        <v>6.599999904632568</v>
      </c>
      <c r="D2514">
        <v>0</v>
      </c>
      <c r="E2514" s="184"/>
      <c r="F2514" s="184"/>
      <c r="G2514" s="185"/>
      <c r="H2514" s="184"/>
      <c r="I2514" s="185"/>
      <c r="J2514" s="184"/>
      <c r="K2514" s="184"/>
    </row>
    <row r="2515" spans="1:11" ht="12.75">
      <c r="A2515">
        <v>453</v>
      </c>
      <c r="B2515">
        <v>467</v>
      </c>
      <c r="C2515" s="187">
        <v>8.300000190734863</v>
      </c>
      <c r="D2515">
        <v>0</v>
      </c>
      <c r="E2515" s="184"/>
      <c r="F2515" s="184"/>
      <c r="G2515" s="185"/>
      <c r="H2515" s="184"/>
      <c r="I2515" s="185"/>
      <c r="J2515" s="184"/>
      <c r="K2515" s="184"/>
    </row>
    <row r="2516" spans="1:11" ht="12.75">
      <c r="A2516">
        <v>454</v>
      </c>
      <c r="B2516">
        <v>452</v>
      </c>
      <c r="C2516" s="187">
        <v>4.400000095367432</v>
      </c>
      <c r="D2516">
        <v>0</v>
      </c>
      <c r="E2516" s="184"/>
      <c r="F2516" s="184"/>
      <c r="G2516" s="185"/>
      <c r="H2516" s="184"/>
      <c r="I2516" s="185"/>
      <c r="J2516" s="184"/>
      <c r="K2516" s="184"/>
    </row>
    <row r="2517" spans="1:11" ht="12.75">
      <c r="A2517">
        <v>454</v>
      </c>
      <c r="B2517">
        <v>453</v>
      </c>
      <c r="C2517" s="187">
        <v>5</v>
      </c>
      <c r="D2517">
        <v>0</v>
      </c>
      <c r="E2517" s="184"/>
      <c r="F2517" s="184"/>
      <c r="G2517" s="185"/>
      <c r="H2517" s="184"/>
      <c r="I2517" s="185"/>
      <c r="J2517" s="184"/>
      <c r="K2517" s="184"/>
    </row>
    <row r="2518" spans="1:11" ht="12.75">
      <c r="A2518">
        <v>454</v>
      </c>
      <c r="B2518">
        <v>455</v>
      </c>
      <c r="C2518" s="187">
        <v>2.700000047683716</v>
      </c>
      <c r="D2518">
        <v>0</v>
      </c>
      <c r="E2518" s="184"/>
      <c r="F2518" s="184"/>
      <c r="G2518" s="185"/>
      <c r="H2518" s="184"/>
      <c r="I2518" s="185"/>
      <c r="J2518" s="184"/>
      <c r="K2518" s="184"/>
    </row>
    <row r="2519" spans="1:11" ht="12.75">
      <c r="A2519">
        <v>454</v>
      </c>
      <c r="B2519">
        <v>458</v>
      </c>
      <c r="C2519" s="187">
        <v>6.099999904632568</v>
      </c>
      <c r="D2519">
        <v>0</v>
      </c>
      <c r="E2519" s="184"/>
      <c r="F2519" s="184"/>
      <c r="G2519" s="185"/>
      <c r="H2519" s="184"/>
      <c r="I2519" s="185"/>
      <c r="J2519" s="184"/>
      <c r="K2519" s="184"/>
    </row>
    <row r="2520" spans="1:11" ht="12.75">
      <c r="A2520">
        <v>454</v>
      </c>
      <c r="B2520">
        <v>459</v>
      </c>
      <c r="C2520" s="187">
        <v>5.099999904632568</v>
      </c>
      <c r="D2520">
        <v>0</v>
      </c>
      <c r="E2520" s="184"/>
      <c r="F2520" s="184"/>
      <c r="G2520" s="185"/>
      <c r="H2520" s="184"/>
      <c r="I2520" s="185"/>
      <c r="J2520" s="184"/>
      <c r="K2520" s="184"/>
    </row>
    <row r="2521" spans="1:11" ht="12.75">
      <c r="A2521">
        <v>454</v>
      </c>
      <c r="B2521">
        <v>467</v>
      </c>
      <c r="C2521" s="187">
        <v>4.099999904632568</v>
      </c>
      <c r="D2521">
        <v>0</v>
      </c>
      <c r="E2521" s="184"/>
      <c r="F2521" s="184"/>
      <c r="G2521" s="185"/>
      <c r="H2521" s="184"/>
      <c r="I2521" s="185"/>
      <c r="J2521" s="184"/>
      <c r="K2521" s="184"/>
    </row>
    <row r="2522" spans="1:11" ht="12.75">
      <c r="A2522">
        <v>455</v>
      </c>
      <c r="B2522">
        <v>452</v>
      </c>
      <c r="C2522" s="187">
        <v>6.300000190734863</v>
      </c>
      <c r="D2522">
        <v>0</v>
      </c>
      <c r="E2522" s="184"/>
      <c r="F2522" s="184"/>
      <c r="G2522" s="185"/>
      <c r="H2522" s="184"/>
      <c r="I2522" s="185"/>
      <c r="J2522" s="184"/>
      <c r="K2522" s="184"/>
    </row>
    <row r="2523" spans="1:11" ht="12.75">
      <c r="A2523">
        <v>455</v>
      </c>
      <c r="B2523">
        <v>454</v>
      </c>
      <c r="C2523" s="187">
        <v>2.700000047683716</v>
      </c>
      <c r="D2523">
        <v>0</v>
      </c>
      <c r="E2523" s="184"/>
      <c r="F2523" s="184"/>
      <c r="G2523" s="185"/>
      <c r="H2523" s="184"/>
      <c r="I2523" s="185"/>
      <c r="J2523" s="184"/>
      <c r="K2523" s="184"/>
    </row>
    <row r="2524" spans="1:11" ht="12.75">
      <c r="A2524">
        <v>455</v>
      </c>
      <c r="B2524">
        <v>456</v>
      </c>
      <c r="C2524" s="187">
        <v>2.299999952316284</v>
      </c>
      <c r="D2524">
        <v>0</v>
      </c>
      <c r="E2524" s="184"/>
      <c r="F2524" s="184"/>
      <c r="G2524" s="185"/>
      <c r="H2524" s="184"/>
      <c r="I2524" s="185"/>
      <c r="J2524" s="184"/>
      <c r="K2524" s="184"/>
    </row>
    <row r="2525" spans="1:11" ht="12.75">
      <c r="A2525">
        <v>455</v>
      </c>
      <c r="B2525">
        <v>457</v>
      </c>
      <c r="C2525" s="187">
        <v>2.9000000953674316</v>
      </c>
      <c r="D2525">
        <v>0</v>
      </c>
      <c r="E2525" s="184"/>
      <c r="F2525" s="184"/>
      <c r="G2525" s="185"/>
      <c r="H2525" s="184"/>
      <c r="I2525" s="185"/>
      <c r="J2525" s="184"/>
      <c r="K2525" s="184"/>
    </row>
    <row r="2526" spans="1:11" ht="12.75">
      <c r="A2526">
        <v>455</v>
      </c>
      <c r="B2526">
        <v>458</v>
      </c>
      <c r="C2526" s="187">
        <v>5.300000190734863</v>
      </c>
      <c r="D2526">
        <v>0</v>
      </c>
      <c r="E2526" s="184"/>
      <c r="F2526" s="184"/>
      <c r="G2526" s="185"/>
      <c r="H2526" s="184"/>
      <c r="I2526" s="185"/>
      <c r="J2526" s="184"/>
      <c r="K2526" s="184"/>
    </row>
    <row r="2527" spans="1:11" ht="12.75">
      <c r="A2527">
        <v>455</v>
      </c>
      <c r="B2527">
        <v>467</v>
      </c>
      <c r="C2527" s="187">
        <v>4.800000190734863</v>
      </c>
      <c r="D2527">
        <v>0</v>
      </c>
      <c r="E2527" s="184"/>
      <c r="F2527" s="184"/>
      <c r="G2527" s="185"/>
      <c r="H2527" s="184"/>
      <c r="I2527" s="185"/>
      <c r="J2527" s="184"/>
      <c r="K2527" s="184"/>
    </row>
    <row r="2528" spans="1:11" ht="12.75">
      <c r="A2528">
        <v>455</v>
      </c>
      <c r="B2528">
        <v>469</v>
      </c>
      <c r="C2528" s="187">
        <v>9.100000381469727</v>
      </c>
      <c r="D2528">
        <v>0</v>
      </c>
      <c r="E2528" s="184"/>
      <c r="F2528" s="184"/>
      <c r="G2528" s="185"/>
      <c r="H2528" s="184"/>
      <c r="I2528" s="185"/>
      <c r="J2528" s="184"/>
      <c r="K2528" s="184"/>
    </row>
    <row r="2529" spans="1:11" ht="12.75">
      <c r="A2529">
        <v>455</v>
      </c>
      <c r="B2529">
        <v>530</v>
      </c>
      <c r="C2529" s="187">
        <v>6.400000095367432</v>
      </c>
      <c r="D2529">
        <v>0</v>
      </c>
      <c r="E2529" s="184"/>
      <c r="F2529" s="184"/>
      <c r="G2529" s="185"/>
      <c r="H2529" s="184"/>
      <c r="I2529" s="185"/>
      <c r="J2529" s="184"/>
      <c r="K2529" s="184"/>
    </row>
    <row r="2530" spans="1:11" ht="12.75">
      <c r="A2530">
        <v>456</v>
      </c>
      <c r="B2530">
        <v>455</v>
      </c>
      <c r="C2530" s="187">
        <v>2.299999952316284</v>
      </c>
      <c r="D2530">
        <v>0</v>
      </c>
      <c r="E2530" s="184"/>
      <c r="F2530" s="184"/>
      <c r="G2530" s="185"/>
      <c r="H2530" s="184"/>
      <c r="I2530" s="185"/>
      <c r="J2530" s="184"/>
      <c r="K2530" s="184"/>
    </row>
    <row r="2531" spans="1:11" ht="12.75">
      <c r="A2531">
        <v>456</v>
      </c>
      <c r="B2531">
        <v>457</v>
      </c>
      <c r="C2531" s="187">
        <v>3.5</v>
      </c>
      <c r="D2531">
        <v>0</v>
      </c>
      <c r="E2531" s="184"/>
      <c r="F2531" s="184"/>
      <c r="G2531" s="185"/>
      <c r="H2531" s="184"/>
      <c r="I2531" s="185"/>
      <c r="J2531" s="184"/>
      <c r="K2531" s="184"/>
    </row>
    <row r="2532" spans="1:11" ht="12.75">
      <c r="A2532">
        <v>456</v>
      </c>
      <c r="B2532">
        <v>459</v>
      </c>
      <c r="C2532" s="187">
        <v>7.900000095367432</v>
      </c>
      <c r="D2532">
        <v>0</v>
      </c>
      <c r="E2532" s="184"/>
      <c r="F2532" s="184"/>
      <c r="G2532" s="185"/>
      <c r="H2532" s="184"/>
      <c r="I2532" s="185"/>
      <c r="J2532" s="184"/>
      <c r="K2532" s="184"/>
    </row>
    <row r="2533" spans="1:11" ht="12.75">
      <c r="A2533">
        <v>456</v>
      </c>
      <c r="B2533">
        <v>467</v>
      </c>
      <c r="C2533" s="187">
        <v>6.5</v>
      </c>
      <c r="D2533">
        <v>0</v>
      </c>
      <c r="E2533" s="184"/>
      <c r="F2533" s="184"/>
      <c r="G2533" s="185"/>
      <c r="H2533" s="184"/>
      <c r="I2533" s="185"/>
      <c r="J2533" s="184"/>
      <c r="K2533" s="184"/>
    </row>
    <row r="2534" spans="1:11" ht="12.75">
      <c r="A2534">
        <v>456</v>
      </c>
      <c r="B2534">
        <v>469</v>
      </c>
      <c r="C2534" s="187">
        <v>9.600000381469727</v>
      </c>
      <c r="D2534">
        <v>0</v>
      </c>
      <c r="E2534" s="184"/>
      <c r="F2534" s="184"/>
      <c r="G2534" s="185"/>
      <c r="H2534" s="184"/>
      <c r="I2534" s="185"/>
      <c r="J2534" s="184"/>
      <c r="K2534" s="184"/>
    </row>
    <row r="2535" spans="1:11" ht="12.75">
      <c r="A2535">
        <v>456</v>
      </c>
      <c r="B2535">
        <v>512</v>
      </c>
      <c r="C2535" s="187">
        <v>7.199999809265137</v>
      </c>
      <c r="D2535">
        <v>0</v>
      </c>
      <c r="E2535" s="184"/>
      <c r="F2535" s="184"/>
      <c r="G2535" s="185"/>
      <c r="H2535" s="184"/>
      <c r="I2535" s="185"/>
      <c r="J2535" s="184"/>
      <c r="K2535" s="184"/>
    </row>
    <row r="2536" spans="1:11" ht="12.75">
      <c r="A2536">
        <v>456</v>
      </c>
      <c r="B2536">
        <v>529</v>
      </c>
      <c r="C2536" s="187">
        <v>2.5999999046325684</v>
      </c>
      <c r="D2536">
        <v>0</v>
      </c>
      <c r="E2536" s="184"/>
      <c r="F2536" s="184"/>
      <c r="G2536" s="185"/>
      <c r="H2536" s="184"/>
      <c r="I2536" s="185"/>
      <c r="J2536" s="184"/>
      <c r="K2536" s="184"/>
    </row>
    <row r="2537" spans="1:11" ht="12.75">
      <c r="A2537">
        <v>456</v>
      </c>
      <c r="B2537">
        <v>530</v>
      </c>
      <c r="C2537" s="187">
        <v>4.5</v>
      </c>
      <c r="D2537">
        <v>0</v>
      </c>
      <c r="E2537" s="184"/>
      <c r="F2537" s="184"/>
      <c r="G2537" s="185"/>
      <c r="H2537" s="184"/>
      <c r="I2537" s="185"/>
      <c r="J2537" s="184"/>
      <c r="K2537" s="184"/>
    </row>
    <row r="2538" spans="1:11" ht="12.75">
      <c r="A2538">
        <v>456</v>
      </c>
      <c r="B2538">
        <v>531</v>
      </c>
      <c r="C2538" s="187">
        <v>6.199999809265137</v>
      </c>
      <c r="D2538">
        <v>0</v>
      </c>
      <c r="E2538" s="184"/>
      <c r="F2538" s="184"/>
      <c r="G2538" s="185"/>
      <c r="H2538" s="184"/>
      <c r="I2538" s="185"/>
      <c r="J2538" s="184"/>
      <c r="K2538" s="184"/>
    </row>
    <row r="2539" spans="1:11" ht="12.75">
      <c r="A2539">
        <v>456</v>
      </c>
      <c r="B2539">
        <v>532</v>
      </c>
      <c r="C2539" s="187">
        <v>6.5</v>
      </c>
      <c r="D2539">
        <v>0</v>
      </c>
      <c r="E2539" s="184"/>
      <c r="F2539" s="184"/>
      <c r="G2539" s="185"/>
      <c r="H2539" s="184"/>
      <c r="I2539" s="185"/>
      <c r="J2539" s="184"/>
      <c r="K2539" s="184"/>
    </row>
    <row r="2540" spans="1:11" ht="12.75">
      <c r="A2540">
        <v>457</v>
      </c>
      <c r="B2540">
        <v>455</v>
      </c>
      <c r="C2540" s="187">
        <v>2.9000000953674316</v>
      </c>
      <c r="D2540">
        <v>0</v>
      </c>
      <c r="E2540" s="184"/>
      <c r="F2540" s="184"/>
      <c r="G2540" s="185"/>
      <c r="H2540" s="184"/>
      <c r="I2540" s="185"/>
      <c r="J2540" s="184"/>
      <c r="K2540" s="184"/>
    </row>
    <row r="2541" spans="1:11" ht="12.75">
      <c r="A2541">
        <v>457</v>
      </c>
      <c r="B2541">
        <v>456</v>
      </c>
      <c r="C2541" s="187">
        <v>3.5</v>
      </c>
      <c r="D2541">
        <v>0</v>
      </c>
      <c r="E2541" s="184"/>
      <c r="F2541" s="184"/>
      <c r="G2541" s="185"/>
      <c r="H2541" s="184"/>
      <c r="I2541" s="185"/>
      <c r="J2541" s="184"/>
      <c r="K2541" s="184"/>
    </row>
    <row r="2542" spans="1:11" ht="12.75">
      <c r="A2542">
        <v>457</v>
      </c>
      <c r="B2542">
        <v>458</v>
      </c>
      <c r="C2542" s="187">
        <v>3.4000000953674316</v>
      </c>
      <c r="D2542">
        <v>0</v>
      </c>
      <c r="E2542" s="184"/>
      <c r="F2542" s="184"/>
      <c r="G2542" s="185"/>
      <c r="H2542" s="184"/>
      <c r="I2542" s="185"/>
      <c r="J2542" s="184"/>
      <c r="K2542" s="184"/>
    </row>
    <row r="2543" spans="1:11" ht="12.75">
      <c r="A2543">
        <v>457</v>
      </c>
      <c r="B2543">
        <v>459</v>
      </c>
      <c r="C2543" s="187">
        <v>4.900000095367432</v>
      </c>
      <c r="D2543">
        <v>0</v>
      </c>
      <c r="E2543" s="184"/>
      <c r="F2543" s="184"/>
      <c r="G2543" s="185"/>
      <c r="H2543" s="184"/>
      <c r="I2543" s="185"/>
      <c r="J2543" s="184"/>
      <c r="K2543" s="184"/>
    </row>
    <row r="2544" spans="1:11" ht="12.75">
      <c r="A2544">
        <v>457</v>
      </c>
      <c r="B2544">
        <v>460</v>
      </c>
      <c r="C2544" s="187">
        <v>4.599999904632568</v>
      </c>
      <c r="D2544">
        <v>0</v>
      </c>
      <c r="E2544" s="184"/>
      <c r="F2544" s="184"/>
      <c r="G2544" s="185"/>
      <c r="H2544" s="184"/>
      <c r="I2544" s="185"/>
      <c r="J2544" s="184"/>
      <c r="K2544" s="184"/>
    </row>
    <row r="2545" spans="1:11" ht="12.75">
      <c r="A2545">
        <v>458</v>
      </c>
      <c r="B2545">
        <v>452</v>
      </c>
      <c r="C2545" s="187">
        <v>8.5</v>
      </c>
      <c r="D2545">
        <v>0</v>
      </c>
      <c r="E2545" s="184"/>
      <c r="F2545" s="184"/>
      <c r="G2545" s="185"/>
      <c r="H2545" s="184"/>
      <c r="I2545" s="185"/>
      <c r="J2545" s="184"/>
      <c r="K2545" s="184"/>
    </row>
    <row r="2546" spans="1:11" ht="12.75">
      <c r="A2546">
        <v>458</v>
      </c>
      <c r="B2546">
        <v>453</v>
      </c>
      <c r="C2546" s="187">
        <v>6.599999904632568</v>
      </c>
      <c r="D2546">
        <v>0</v>
      </c>
      <c r="E2546" s="184"/>
      <c r="F2546" s="184"/>
      <c r="G2546" s="185"/>
      <c r="H2546" s="184"/>
      <c r="I2546" s="185"/>
      <c r="J2546" s="184"/>
      <c r="K2546" s="184"/>
    </row>
    <row r="2547" spans="1:11" ht="12.75">
      <c r="A2547">
        <v>458</v>
      </c>
      <c r="B2547">
        <v>454</v>
      </c>
      <c r="C2547" s="187">
        <v>6.099999904632568</v>
      </c>
      <c r="D2547">
        <v>0</v>
      </c>
      <c r="E2547" s="184"/>
      <c r="F2547" s="184"/>
      <c r="G2547" s="185"/>
      <c r="H2547" s="184"/>
      <c r="I2547" s="185"/>
      <c r="J2547" s="184"/>
      <c r="K2547" s="184"/>
    </row>
    <row r="2548" spans="1:11" ht="12.75">
      <c r="A2548">
        <v>458</v>
      </c>
      <c r="B2548">
        <v>455</v>
      </c>
      <c r="C2548" s="187">
        <v>5.300000190734863</v>
      </c>
      <c r="D2548">
        <v>0</v>
      </c>
      <c r="E2548" s="184"/>
      <c r="F2548" s="184"/>
      <c r="G2548" s="185"/>
      <c r="H2548" s="184"/>
      <c r="I2548" s="185"/>
      <c r="J2548" s="184"/>
      <c r="K2548" s="184"/>
    </row>
    <row r="2549" spans="1:11" ht="12.75">
      <c r="A2549">
        <v>458</v>
      </c>
      <c r="B2549">
        <v>457</v>
      </c>
      <c r="C2549" s="187">
        <v>3.4000000953674316</v>
      </c>
      <c r="D2549">
        <v>0</v>
      </c>
      <c r="E2549" s="184"/>
      <c r="F2549" s="184"/>
      <c r="G2549" s="185"/>
      <c r="H2549" s="184"/>
      <c r="I2549" s="185"/>
      <c r="J2549" s="184"/>
      <c r="K2549" s="184"/>
    </row>
    <row r="2550" spans="1:11" ht="12.75">
      <c r="A2550">
        <v>458</v>
      </c>
      <c r="B2550">
        <v>459</v>
      </c>
      <c r="C2550" s="187">
        <v>2.299999952316284</v>
      </c>
      <c r="D2550">
        <v>0</v>
      </c>
      <c r="E2550" s="184"/>
      <c r="F2550" s="184"/>
      <c r="G2550" s="185"/>
      <c r="H2550" s="184"/>
      <c r="I2550" s="185"/>
      <c r="J2550" s="184"/>
      <c r="K2550" s="184"/>
    </row>
    <row r="2551" spans="1:11" ht="12.75">
      <c r="A2551">
        <v>458</v>
      </c>
      <c r="B2551">
        <v>460</v>
      </c>
      <c r="C2551" s="187">
        <v>2.9000000953674316</v>
      </c>
      <c r="D2551">
        <v>0</v>
      </c>
      <c r="E2551" s="184"/>
      <c r="F2551" s="184"/>
      <c r="G2551" s="185"/>
      <c r="H2551" s="184"/>
      <c r="I2551" s="185"/>
      <c r="J2551" s="184"/>
      <c r="K2551" s="184"/>
    </row>
    <row r="2552" spans="1:11" ht="12.75">
      <c r="A2552">
        <v>459</v>
      </c>
      <c r="B2552">
        <v>452</v>
      </c>
      <c r="C2552" s="187">
        <v>8</v>
      </c>
      <c r="D2552">
        <v>0</v>
      </c>
      <c r="E2552" s="184"/>
      <c r="F2552" s="184"/>
      <c r="G2552" s="185"/>
      <c r="H2552" s="184"/>
      <c r="I2552" s="185"/>
      <c r="J2552" s="184"/>
      <c r="K2552" s="184"/>
    </row>
    <row r="2553" spans="1:11" ht="12.75">
      <c r="A2553">
        <v>459</v>
      </c>
      <c r="B2553">
        <v>454</v>
      </c>
      <c r="C2553" s="187">
        <v>5.099999904632568</v>
      </c>
      <c r="D2553">
        <v>0</v>
      </c>
      <c r="E2553" s="184"/>
      <c r="F2553" s="184"/>
      <c r="G2553" s="185"/>
      <c r="H2553" s="184"/>
      <c r="I2553" s="185"/>
      <c r="J2553" s="184"/>
      <c r="K2553" s="184"/>
    </row>
    <row r="2554" spans="1:11" ht="12.75">
      <c r="A2554">
        <v>459</v>
      </c>
      <c r="B2554">
        <v>456</v>
      </c>
      <c r="C2554" s="187">
        <v>7.900000095367432</v>
      </c>
      <c r="D2554">
        <v>0</v>
      </c>
      <c r="E2554" s="184"/>
      <c r="F2554" s="184"/>
      <c r="G2554" s="185"/>
      <c r="H2554" s="184"/>
      <c r="I2554" s="185"/>
      <c r="J2554" s="184"/>
      <c r="K2554" s="184"/>
    </row>
    <row r="2555" spans="1:11" ht="12.75">
      <c r="A2555">
        <v>459</v>
      </c>
      <c r="B2555">
        <v>457</v>
      </c>
      <c r="C2555" s="187">
        <v>4.900000095367432</v>
      </c>
      <c r="D2555">
        <v>0</v>
      </c>
      <c r="E2555" s="184"/>
      <c r="F2555" s="184"/>
      <c r="G2555" s="185"/>
      <c r="H2555" s="184"/>
      <c r="I2555" s="185"/>
      <c r="J2555" s="184"/>
      <c r="K2555" s="184"/>
    </row>
    <row r="2556" spans="1:11" ht="12.75">
      <c r="A2556">
        <v>459</v>
      </c>
      <c r="B2556">
        <v>458</v>
      </c>
      <c r="C2556" s="187">
        <v>2.299999952316284</v>
      </c>
      <c r="D2556">
        <v>0</v>
      </c>
      <c r="E2556" s="184"/>
      <c r="F2556" s="184"/>
      <c r="G2556" s="185"/>
      <c r="H2556" s="184"/>
      <c r="I2556" s="185"/>
      <c r="J2556" s="184"/>
      <c r="K2556" s="184"/>
    </row>
    <row r="2557" spans="1:11" ht="12.75">
      <c r="A2557">
        <v>460</v>
      </c>
      <c r="B2557">
        <v>457</v>
      </c>
      <c r="C2557" s="187">
        <v>4.599999904632568</v>
      </c>
      <c r="D2557">
        <v>0</v>
      </c>
      <c r="E2557" s="184"/>
      <c r="F2557" s="184"/>
      <c r="G2557" s="185"/>
      <c r="H2557" s="184"/>
      <c r="I2557" s="185"/>
      <c r="J2557" s="184"/>
      <c r="K2557" s="184"/>
    </row>
    <row r="2558" spans="1:11" ht="12.75">
      <c r="A2558">
        <v>460</v>
      </c>
      <c r="B2558">
        <v>458</v>
      </c>
      <c r="C2558" s="187">
        <v>2.9000000953674316</v>
      </c>
      <c r="D2558">
        <v>0</v>
      </c>
      <c r="E2558" s="184"/>
      <c r="F2558" s="184"/>
      <c r="G2558" s="185"/>
      <c r="H2558" s="184"/>
      <c r="I2558" s="185"/>
      <c r="J2558" s="184"/>
      <c r="K2558" s="184"/>
    </row>
    <row r="2559" spans="1:11" ht="12.75">
      <c r="A2559">
        <v>460</v>
      </c>
      <c r="B2559">
        <v>461</v>
      </c>
      <c r="C2559" s="187">
        <v>3.5</v>
      </c>
      <c r="D2559">
        <v>0</v>
      </c>
      <c r="E2559" s="184"/>
      <c r="F2559" s="184"/>
      <c r="G2559" s="185"/>
      <c r="H2559" s="184"/>
      <c r="I2559" s="185"/>
      <c r="J2559" s="184"/>
      <c r="K2559" s="184"/>
    </row>
    <row r="2560" spans="1:11" ht="12.75">
      <c r="A2560">
        <v>461</v>
      </c>
      <c r="B2560">
        <v>460</v>
      </c>
      <c r="C2560" s="187">
        <v>3.5</v>
      </c>
      <c r="D2560">
        <v>0</v>
      </c>
      <c r="E2560" s="184"/>
      <c r="F2560" s="184"/>
      <c r="G2560" s="185"/>
      <c r="H2560" s="184"/>
      <c r="I2560" s="185"/>
      <c r="J2560" s="184"/>
      <c r="K2560" s="184"/>
    </row>
    <row r="2561" spans="1:11" ht="12.75">
      <c r="A2561">
        <v>462</v>
      </c>
      <c r="B2561">
        <v>413</v>
      </c>
      <c r="C2561" s="187">
        <v>15.100000381469727</v>
      </c>
      <c r="D2561">
        <v>0</v>
      </c>
      <c r="E2561" s="184"/>
      <c r="F2561" s="184"/>
      <c r="G2561" s="185"/>
      <c r="H2561" s="184"/>
      <c r="I2561" s="185"/>
      <c r="J2561" s="184"/>
      <c r="K2561" s="184"/>
    </row>
    <row r="2562" spans="1:11" ht="12.75">
      <c r="A2562">
        <v>462</v>
      </c>
      <c r="B2562">
        <v>418</v>
      </c>
      <c r="C2562" s="187">
        <v>8.899999618530273</v>
      </c>
      <c r="D2562">
        <v>0</v>
      </c>
      <c r="E2562" s="184"/>
      <c r="F2562" s="184"/>
      <c r="G2562" s="185"/>
      <c r="H2562" s="184"/>
      <c r="I2562" s="185"/>
      <c r="J2562" s="184"/>
      <c r="K2562" s="184"/>
    </row>
    <row r="2563" spans="1:11" ht="12.75">
      <c r="A2563">
        <v>462</v>
      </c>
      <c r="B2563">
        <v>421</v>
      </c>
      <c r="C2563" s="187">
        <v>5.099999904632568</v>
      </c>
      <c r="D2563">
        <v>0</v>
      </c>
      <c r="E2563" s="184"/>
      <c r="F2563" s="184"/>
      <c r="G2563" s="185"/>
      <c r="H2563" s="184"/>
      <c r="I2563" s="185"/>
      <c r="J2563" s="184"/>
      <c r="K2563" s="184"/>
    </row>
    <row r="2564" spans="1:11" ht="12.75">
      <c r="A2564">
        <v>462</v>
      </c>
      <c r="B2564">
        <v>443</v>
      </c>
      <c r="C2564" s="187">
        <v>9.300000190734863</v>
      </c>
      <c r="D2564">
        <v>0</v>
      </c>
      <c r="E2564" s="184"/>
      <c r="F2564" s="184"/>
      <c r="G2564" s="185"/>
      <c r="H2564" s="184"/>
      <c r="I2564" s="185"/>
      <c r="J2564" s="184"/>
      <c r="K2564" s="184"/>
    </row>
    <row r="2565" spans="1:11" ht="12.75">
      <c r="A2565">
        <v>462</v>
      </c>
      <c r="B2565">
        <v>445</v>
      </c>
      <c r="C2565" s="187">
        <v>9.5</v>
      </c>
      <c r="D2565">
        <v>0</v>
      </c>
      <c r="E2565" s="184"/>
      <c r="F2565" s="184"/>
      <c r="G2565" s="185"/>
      <c r="H2565" s="184"/>
      <c r="I2565" s="185"/>
      <c r="J2565" s="184"/>
      <c r="K2565" s="184"/>
    </row>
    <row r="2566" spans="1:11" ht="12.75">
      <c r="A2566">
        <v>462</v>
      </c>
      <c r="B2566">
        <v>463</v>
      </c>
      <c r="C2566" s="187">
        <v>4.699999809265137</v>
      </c>
      <c r="D2566">
        <v>0</v>
      </c>
      <c r="E2566" s="184"/>
      <c r="F2566" s="184"/>
      <c r="G2566" s="185"/>
      <c r="H2566" s="184"/>
      <c r="I2566" s="185"/>
      <c r="J2566" s="184"/>
      <c r="K2566" s="184"/>
    </row>
    <row r="2567" spans="1:11" ht="12.75">
      <c r="A2567">
        <v>462</v>
      </c>
      <c r="B2567">
        <v>464</v>
      </c>
      <c r="C2567" s="187">
        <v>5.699999809265137</v>
      </c>
      <c r="D2567">
        <v>0</v>
      </c>
      <c r="E2567" s="184"/>
      <c r="F2567" s="184"/>
      <c r="G2567" s="185"/>
      <c r="H2567" s="184"/>
      <c r="I2567" s="185"/>
      <c r="J2567" s="184"/>
      <c r="K2567" s="184"/>
    </row>
    <row r="2568" spans="1:11" ht="12.75">
      <c r="A2568">
        <v>462</v>
      </c>
      <c r="B2568">
        <v>465</v>
      </c>
      <c r="C2568" s="187">
        <v>7.900000095367432</v>
      </c>
      <c r="D2568">
        <v>0</v>
      </c>
      <c r="E2568" s="184"/>
      <c r="F2568" s="184"/>
      <c r="G2568" s="185"/>
      <c r="H2568" s="184"/>
      <c r="I2568" s="185"/>
      <c r="J2568" s="184"/>
      <c r="K2568" s="184"/>
    </row>
    <row r="2569" spans="1:11" ht="12.75">
      <c r="A2569">
        <v>463</v>
      </c>
      <c r="B2569">
        <v>416</v>
      </c>
      <c r="C2569" s="187">
        <v>13.100000381469727</v>
      </c>
      <c r="D2569">
        <v>0</v>
      </c>
      <c r="E2569" s="184"/>
      <c r="F2569" s="184"/>
      <c r="G2569" s="185"/>
      <c r="H2569" s="184"/>
      <c r="I2569" s="185"/>
      <c r="J2569" s="184"/>
      <c r="K2569" s="184"/>
    </row>
    <row r="2570" spans="1:11" ht="12.75">
      <c r="A2570">
        <v>463</v>
      </c>
      <c r="B2570">
        <v>418</v>
      </c>
      <c r="C2570" s="187">
        <v>13</v>
      </c>
      <c r="D2570">
        <v>0</v>
      </c>
      <c r="E2570" s="184"/>
      <c r="F2570" s="184"/>
      <c r="G2570" s="185"/>
      <c r="H2570" s="184"/>
      <c r="I2570" s="185"/>
      <c r="J2570" s="184"/>
      <c r="K2570" s="184"/>
    </row>
    <row r="2571" spans="1:11" ht="12.75">
      <c r="A2571">
        <v>463</v>
      </c>
      <c r="B2571">
        <v>421</v>
      </c>
      <c r="C2571" s="187">
        <v>8.699999809265137</v>
      </c>
      <c r="D2571">
        <v>0</v>
      </c>
      <c r="E2571" s="184"/>
      <c r="F2571" s="184"/>
      <c r="G2571" s="185"/>
      <c r="H2571" s="184"/>
      <c r="I2571" s="185"/>
      <c r="J2571" s="184"/>
      <c r="K2571" s="184"/>
    </row>
    <row r="2572" spans="1:11" ht="12.75">
      <c r="A2572">
        <v>463</v>
      </c>
      <c r="B2572">
        <v>443</v>
      </c>
      <c r="C2572" s="187">
        <v>8.300000190734863</v>
      </c>
      <c r="D2572">
        <v>0</v>
      </c>
      <c r="E2572" s="184"/>
      <c r="F2572" s="184"/>
      <c r="G2572" s="185"/>
      <c r="H2572" s="184"/>
      <c r="I2572" s="185"/>
      <c r="J2572" s="184"/>
      <c r="K2572" s="184"/>
    </row>
    <row r="2573" spans="1:11" ht="12.75">
      <c r="A2573">
        <v>463</v>
      </c>
      <c r="B2573">
        <v>445</v>
      </c>
      <c r="C2573" s="187">
        <v>6.099999904632568</v>
      </c>
      <c r="D2573">
        <v>0</v>
      </c>
      <c r="E2573" s="184"/>
      <c r="F2573" s="184"/>
      <c r="G2573" s="185"/>
      <c r="H2573" s="184"/>
      <c r="I2573" s="185"/>
      <c r="J2573" s="184"/>
      <c r="K2573" s="184"/>
    </row>
    <row r="2574" spans="1:11" ht="12.75">
      <c r="A2574">
        <v>463</v>
      </c>
      <c r="B2574">
        <v>446</v>
      </c>
      <c r="C2574" s="187">
        <v>6</v>
      </c>
      <c r="D2574">
        <v>0</v>
      </c>
      <c r="E2574" s="184"/>
      <c r="F2574" s="184"/>
      <c r="G2574" s="185"/>
      <c r="H2574" s="184"/>
      <c r="I2574" s="185"/>
      <c r="J2574" s="184"/>
      <c r="K2574" s="184"/>
    </row>
    <row r="2575" spans="1:11" ht="12.75">
      <c r="A2575">
        <v>463</v>
      </c>
      <c r="B2575">
        <v>447</v>
      </c>
      <c r="C2575" s="187">
        <v>4.900000095367432</v>
      </c>
      <c r="D2575">
        <v>0</v>
      </c>
      <c r="E2575" s="184"/>
      <c r="F2575" s="184"/>
      <c r="G2575" s="185"/>
      <c r="H2575" s="184"/>
      <c r="I2575" s="185"/>
      <c r="J2575" s="184"/>
      <c r="K2575" s="184"/>
    </row>
    <row r="2576" spans="1:11" ht="12.75">
      <c r="A2576">
        <v>463</v>
      </c>
      <c r="B2576">
        <v>448</v>
      </c>
      <c r="C2576" s="187">
        <v>6.5</v>
      </c>
      <c r="D2576">
        <v>0</v>
      </c>
      <c r="E2576" s="184"/>
      <c r="F2576" s="184"/>
      <c r="G2576" s="185"/>
      <c r="H2576" s="184"/>
      <c r="I2576" s="185"/>
      <c r="J2576" s="184"/>
      <c r="K2576" s="184"/>
    </row>
    <row r="2577" spans="1:11" ht="12.75">
      <c r="A2577">
        <v>463</v>
      </c>
      <c r="B2577">
        <v>462</v>
      </c>
      <c r="C2577" s="187">
        <v>4.699999809265137</v>
      </c>
      <c r="D2577">
        <v>0</v>
      </c>
      <c r="E2577" s="184"/>
      <c r="F2577" s="184"/>
      <c r="G2577" s="185"/>
      <c r="H2577" s="184"/>
      <c r="I2577" s="185"/>
      <c r="J2577" s="184"/>
      <c r="K2577" s="184"/>
    </row>
    <row r="2578" spans="1:11" ht="12.75">
      <c r="A2578">
        <v>463</v>
      </c>
      <c r="B2578">
        <v>464</v>
      </c>
      <c r="C2578" s="187">
        <v>5.699999809265137</v>
      </c>
      <c r="D2578">
        <v>0</v>
      </c>
      <c r="E2578" s="184"/>
      <c r="F2578" s="184"/>
      <c r="G2578" s="185"/>
      <c r="H2578" s="184"/>
      <c r="I2578" s="185"/>
      <c r="J2578" s="184"/>
      <c r="K2578" s="184"/>
    </row>
    <row r="2579" spans="1:11" ht="12.75">
      <c r="A2579">
        <v>463</v>
      </c>
      <c r="B2579">
        <v>465</v>
      </c>
      <c r="C2579" s="187">
        <v>3.9000000953674316</v>
      </c>
      <c r="D2579">
        <v>0</v>
      </c>
      <c r="E2579" s="184"/>
      <c r="F2579" s="184"/>
      <c r="G2579" s="185"/>
      <c r="H2579" s="184"/>
      <c r="I2579" s="185"/>
      <c r="J2579" s="184"/>
      <c r="K2579" s="184"/>
    </row>
    <row r="2580" spans="1:11" ht="12.75">
      <c r="A2580">
        <v>463</v>
      </c>
      <c r="B2580">
        <v>468</v>
      </c>
      <c r="C2580" s="187">
        <v>6.800000190734863</v>
      </c>
      <c r="D2580">
        <v>0</v>
      </c>
      <c r="E2580" s="184"/>
      <c r="F2580" s="184"/>
      <c r="G2580" s="185"/>
      <c r="H2580" s="184"/>
      <c r="I2580" s="185"/>
      <c r="J2580" s="184"/>
      <c r="K2580" s="184"/>
    </row>
    <row r="2581" spans="1:11" ht="12.75">
      <c r="A2581">
        <v>464</v>
      </c>
      <c r="B2581">
        <v>367</v>
      </c>
      <c r="C2581" s="187">
        <v>67.5</v>
      </c>
      <c r="D2581">
        <v>0</v>
      </c>
      <c r="E2581" s="184"/>
      <c r="F2581" s="184"/>
      <c r="G2581" s="185"/>
      <c r="H2581" s="184"/>
      <c r="I2581" s="185"/>
      <c r="J2581" s="184"/>
      <c r="K2581" s="184"/>
    </row>
    <row r="2582" spans="1:11" ht="12.75">
      <c r="A2582">
        <v>464</v>
      </c>
      <c r="B2582">
        <v>372</v>
      </c>
      <c r="C2582" s="187">
        <v>62.79999923706055</v>
      </c>
      <c r="D2582">
        <v>0</v>
      </c>
      <c r="E2582" s="184"/>
      <c r="F2582" s="184"/>
      <c r="G2582" s="185"/>
      <c r="H2582" s="184"/>
      <c r="I2582" s="185"/>
      <c r="J2582" s="184"/>
      <c r="K2582" s="184"/>
    </row>
    <row r="2583" spans="1:11" ht="12.75">
      <c r="A2583">
        <v>464</v>
      </c>
      <c r="B2583">
        <v>384</v>
      </c>
      <c r="C2583" s="187">
        <v>57.400001525878906</v>
      </c>
      <c r="D2583">
        <v>0</v>
      </c>
      <c r="E2583" s="184"/>
      <c r="F2583" s="184"/>
      <c r="G2583" s="185"/>
      <c r="H2583" s="184"/>
      <c r="I2583" s="185"/>
      <c r="J2583" s="184"/>
      <c r="K2583" s="184"/>
    </row>
    <row r="2584" spans="1:11" ht="12.75">
      <c r="A2584">
        <v>464</v>
      </c>
      <c r="B2584">
        <v>413</v>
      </c>
      <c r="C2584" s="187">
        <v>20.100000381469727</v>
      </c>
      <c r="D2584">
        <v>0</v>
      </c>
      <c r="E2584" s="184"/>
      <c r="F2584" s="184"/>
      <c r="G2584" s="185"/>
      <c r="H2584" s="184"/>
      <c r="I2584" s="185"/>
      <c r="J2584" s="184"/>
      <c r="K2584" s="184"/>
    </row>
    <row r="2585" spans="1:11" ht="12.75">
      <c r="A2585">
        <v>464</v>
      </c>
      <c r="B2585">
        <v>415</v>
      </c>
      <c r="C2585" s="187">
        <v>15.899999618530273</v>
      </c>
      <c r="D2585">
        <v>0</v>
      </c>
      <c r="E2585" s="184"/>
      <c r="F2585" s="184"/>
      <c r="G2585" s="185"/>
      <c r="H2585" s="184"/>
      <c r="I2585" s="185"/>
      <c r="J2585" s="184"/>
      <c r="K2585" s="184"/>
    </row>
    <row r="2586" spans="1:11" ht="12.75">
      <c r="A2586">
        <v>464</v>
      </c>
      <c r="B2586">
        <v>418</v>
      </c>
      <c r="C2586" s="187">
        <v>14.600000381469727</v>
      </c>
      <c r="D2586">
        <v>0</v>
      </c>
      <c r="E2586" s="184"/>
      <c r="F2586" s="184"/>
      <c r="G2586" s="185"/>
      <c r="H2586" s="184"/>
      <c r="I2586" s="185"/>
      <c r="J2586" s="184"/>
      <c r="K2586" s="184"/>
    </row>
    <row r="2587" spans="1:11" ht="12.75">
      <c r="A2587">
        <v>464</v>
      </c>
      <c r="B2587">
        <v>462</v>
      </c>
      <c r="C2587" s="187">
        <v>5.699999809265137</v>
      </c>
      <c r="D2587">
        <v>0</v>
      </c>
      <c r="E2587" s="184"/>
      <c r="F2587" s="184"/>
      <c r="G2587" s="185"/>
      <c r="H2587" s="184"/>
      <c r="I2587" s="185"/>
      <c r="J2587" s="184"/>
      <c r="K2587" s="184"/>
    </row>
    <row r="2588" spans="1:11" ht="12.75">
      <c r="A2588">
        <v>464</v>
      </c>
      <c r="B2588">
        <v>463</v>
      </c>
      <c r="C2588" s="187">
        <v>5.699999809265137</v>
      </c>
      <c r="D2588">
        <v>0</v>
      </c>
      <c r="E2588" s="184"/>
      <c r="F2588" s="184"/>
      <c r="G2588" s="185"/>
      <c r="H2588" s="184"/>
      <c r="I2588" s="185"/>
      <c r="J2588" s="184"/>
      <c r="K2588" s="184"/>
    </row>
    <row r="2589" spans="1:11" ht="12.75">
      <c r="A2589">
        <v>464</v>
      </c>
      <c r="B2589">
        <v>465</v>
      </c>
      <c r="C2589" s="187">
        <v>5.400000095367432</v>
      </c>
      <c r="D2589">
        <v>0</v>
      </c>
      <c r="E2589" s="184"/>
      <c r="F2589" s="184"/>
      <c r="G2589" s="185"/>
      <c r="H2589" s="184"/>
      <c r="I2589" s="185"/>
      <c r="J2589" s="184"/>
      <c r="K2589" s="184"/>
    </row>
    <row r="2590" spans="1:11" ht="12.75">
      <c r="A2590">
        <v>464</v>
      </c>
      <c r="B2590">
        <v>466</v>
      </c>
      <c r="C2590" s="187">
        <v>6.900000095367432</v>
      </c>
      <c r="D2590">
        <v>0</v>
      </c>
      <c r="E2590" s="184"/>
      <c r="F2590" s="184"/>
      <c r="G2590" s="185"/>
      <c r="H2590" s="184"/>
      <c r="I2590" s="185"/>
      <c r="J2590" s="184"/>
      <c r="K2590" s="184"/>
    </row>
    <row r="2591" spans="1:11" ht="12.75">
      <c r="A2591">
        <v>464</v>
      </c>
      <c r="B2591">
        <v>468</v>
      </c>
      <c r="C2591" s="187">
        <v>2.799999952316284</v>
      </c>
      <c r="D2591">
        <v>0</v>
      </c>
      <c r="E2591" s="184"/>
      <c r="F2591" s="184"/>
      <c r="G2591" s="185"/>
      <c r="H2591" s="184"/>
      <c r="I2591" s="185"/>
      <c r="J2591" s="184"/>
      <c r="K2591" s="184"/>
    </row>
    <row r="2592" spans="1:11" ht="12.75">
      <c r="A2592">
        <v>464</v>
      </c>
      <c r="B2592">
        <v>469</v>
      </c>
      <c r="C2592" s="187">
        <v>5.900000095367432</v>
      </c>
      <c r="D2592">
        <v>0</v>
      </c>
      <c r="E2592" s="184"/>
      <c r="F2592" s="184"/>
      <c r="G2592" s="185"/>
      <c r="H2592" s="184"/>
      <c r="I2592" s="185"/>
      <c r="J2592" s="184"/>
      <c r="K2592" s="184"/>
    </row>
    <row r="2593" spans="1:11" ht="12.75">
      <c r="A2593">
        <v>464</v>
      </c>
      <c r="B2593">
        <v>502</v>
      </c>
      <c r="C2593" s="187">
        <v>79.5999984741211</v>
      </c>
      <c r="D2593">
        <v>0</v>
      </c>
      <c r="E2593" s="184"/>
      <c r="F2593" s="184"/>
      <c r="G2593" s="185"/>
      <c r="H2593" s="184"/>
      <c r="I2593" s="185"/>
      <c r="J2593" s="184"/>
      <c r="K2593" s="184"/>
    </row>
    <row r="2594" spans="1:11" ht="12.75">
      <c r="A2594">
        <v>464</v>
      </c>
      <c r="B2594">
        <v>505</v>
      </c>
      <c r="C2594" s="187">
        <v>62.900001525878906</v>
      </c>
      <c r="D2594">
        <v>0</v>
      </c>
      <c r="E2594" s="184"/>
      <c r="F2594" s="184"/>
      <c r="G2594" s="185"/>
      <c r="H2594" s="184"/>
      <c r="I2594" s="185"/>
      <c r="J2594" s="184"/>
      <c r="K2594" s="184"/>
    </row>
    <row r="2595" spans="1:11" ht="12.75">
      <c r="A2595">
        <v>464</v>
      </c>
      <c r="B2595">
        <v>507</v>
      </c>
      <c r="C2595" s="187">
        <v>56.599998474121094</v>
      </c>
      <c r="D2595">
        <v>0</v>
      </c>
      <c r="E2595" s="184"/>
      <c r="F2595" s="184"/>
      <c r="G2595" s="185"/>
      <c r="H2595" s="184"/>
      <c r="I2595" s="185"/>
      <c r="J2595" s="184"/>
      <c r="K2595" s="184"/>
    </row>
    <row r="2596" spans="1:11" ht="12.75">
      <c r="A2596">
        <v>464</v>
      </c>
      <c r="B2596">
        <v>508</v>
      </c>
      <c r="C2596" s="187">
        <v>63.400001525878906</v>
      </c>
      <c r="D2596">
        <v>0</v>
      </c>
      <c r="E2596" s="184"/>
      <c r="F2596" s="184"/>
      <c r="G2596" s="185"/>
      <c r="H2596" s="184"/>
      <c r="I2596" s="185"/>
      <c r="J2596" s="184"/>
      <c r="K2596" s="184"/>
    </row>
    <row r="2597" spans="1:11" ht="12.75">
      <c r="A2597">
        <v>464</v>
      </c>
      <c r="B2597">
        <v>509</v>
      </c>
      <c r="C2597" s="187">
        <v>67.19999694824219</v>
      </c>
      <c r="D2597">
        <v>0</v>
      </c>
      <c r="E2597" s="184"/>
      <c r="F2597" s="184"/>
      <c r="G2597" s="185"/>
      <c r="H2597" s="184"/>
      <c r="I2597" s="185"/>
      <c r="J2597" s="184"/>
      <c r="K2597" s="184"/>
    </row>
    <row r="2598" spans="1:11" ht="12.75">
      <c r="A2598">
        <v>464</v>
      </c>
      <c r="B2598">
        <v>510</v>
      </c>
      <c r="C2598" s="187">
        <v>54.5</v>
      </c>
      <c r="D2598">
        <v>0</v>
      </c>
      <c r="E2598" s="184"/>
      <c r="F2598" s="184"/>
      <c r="G2598" s="185"/>
      <c r="H2598" s="184"/>
      <c r="I2598" s="185"/>
      <c r="J2598" s="184"/>
      <c r="K2598" s="184"/>
    </row>
    <row r="2599" spans="1:11" ht="12.75">
      <c r="A2599">
        <v>464</v>
      </c>
      <c r="B2599">
        <v>511</v>
      </c>
      <c r="C2599" s="187">
        <v>52.400001525878906</v>
      </c>
      <c r="D2599">
        <v>0</v>
      </c>
      <c r="E2599" s="184"/>
      <c r="F2599" s="184"/>
      <c r="G2599" s="185"/>
      <c r="H2599" s="184"/>
      <c r="I2599" s="185"/>
      <c r="J2599" s="184"/>
      <c r="K2599" s="184"/>
    </row>
    <row r="2600" spans="1:11" ht="12.75">
      <c r="A2600">
        <v>464</v>
      </c>
      <c r="B2600">
        <v>512</v>
      </c>
      <c r="C2600" s="187">
        <v>13.399999618530273</v>
      </c>
      <c r="D2600">
        <v>0</v>
      </c>
      <c r="E2600" s="184"/>
      <c r="F2600" s="184"/>
      <c r="G2600" s="185"/>
      <c r="H2600" s="184"/>
      <c r="I2600" s="185"/>
      <c r="J2600" s="184"/>
      <c r="K2600" s="184"/>
    </row>
    <row r="2601" spans="1:11" ht="12.75">
      <c r="A2601">
        <v>464</v>
      </c>
      <c r="B2601">
        <v>530</v>
      </c>
      <c r="C2601" s="187">
        <v>15.100000381469727</v>
      </c>
      <c r="D2601">
        <v>0</v>
      </c>
      <c r="E2601" s="184"/>
      <c r="F2601" s="184"/>
      <c r="G2601" s="185"/>
      <c r="H2601" s="184"/>
      <c r="I2601" s="185"/>
      <c r="J2601" s="184"/>
      <c r="K2601" s="184"/>
    </row>
    <row r="2602" spans="1:11" ht="12.75">
      <c r="A2602">
        <v>464</v>
      </c>
      <c r="B2602">
        <v>977</v>
      </c>
      <c r="C2602" s="187">
        <v>135</v>
      </c>
      <c r="D2602">
        <v>0</v>
      </c>
      <c r="E2602" s="184"/>
      <c r="F2602" s="184"/>
      <c r="G2602" s="185"/>
      <c r="H2602" s="184"/>
      <c r="I2602" s="185"/>
      <c r="J2602" s="184"/>
      <c r="K2602" s="184"/>
    </row>
    <row r="2603" spans="1:11" ht="12.75">
      <c r="A2603">
        <v>464</v>
      </c>
      <c r="B2603">
        <v>979</v>
      </c>
      <c r="C2603" s="187">
        <v>132</v>
      </c>
      <c r="D2603">
        <v>0</v>
      </c>
      <c r="E2603" s="184"/>
      <c r="F2603" s="184"/>
      <c r="G2603" s="185"/>
      <c r="H2603" s="184"/>
      <c r="I2603" s="185"/>
      <c r="J2603" s="184"/>
      <c r="K2603" s="184"/>
    </row>
    <row r="2604" spans="1:11" ht="12.75">
      <c r="A2604">
        <v>464</v>
      </c>
      <c r="B2604">
        <v>980</v>
      </c>
      <c r="C2604" s="187">
        <v>131</v>
      </c>
      <c r="D2604">
        <v>0</v>
      </c>
      <c r="E2604" s="184"/>
      <c r="F2604" s="184"/>
      <c r="G2604" s="185"/>
      <c r="H2604" s="184"/>
      <c r="I2604" s="185"/>
      <c r="J2604" s="184"/>
      <c r="K2604" s="184"/>
    </row>
    <row r="2605" spans="1:11" ht="12.75">
      <c r="A2605">
        <v>464</v>
      </c>
      <c r="B2605">
        <v>981</v>
      </c>
      <c r="C2605" s="187">
        <v>128</v>
      </c>
      <c r="D2605">
        <v>0</v>
      </c>
      <c r="E2605" s="184"/>
      <c r="F2605" s="184"/>
      <c r="G2605" s="185"/>
      <c r="H2605" s="184"/>
      <c r="I2605" s="185"/>
      <c r="J2605" s="184"/>
      <c r="K2605" s="184"/>
    </row>
    <row r="2606" spans="1:11" ht="12.75">
      <c r="A2606">
        <v>464</v>
      </c>
      <c r="B2606">
        <v>982</v>
      </c>
      <c r="C2606" s="187">
        <v>142</v>
      </c>
      <c r="D2606">
        <v>0</v>
      </c>
      <c r="E2606" s="184"/>
      <c r="F2606" s="184"/>
      <c r="G2606" s="185"/>
      <c r="H2606" s="184"/>
      <c r="I2606" s="185"/>
      <c r="J2606" s="184"/>
      <c r="K2606" s="184"/>
    </row>
    <row r="2607" spans="1:11" ht="12.75">
      <c r="A2607">
        <v>465</v>
      </c>
      <c r="B2607">
        <v>447</v>
      </c>
      <c r="C2607" s="187">
        <v>5.199999809265137</v>
      </c>
      <c r="D2607">
        <v>0</v>
      </c>
      <c r="E2607" s="184"/>
      <c r="F2607" s="184"/>
      <c r="G2607" s="185"/>
      <c r="H2607" s="184"/>
      <c r="I2607" s="185"/>
      <c r="J2607" s="184"/>
      <c r="K2607" s="184"/>
    </row>
    <row r="2608" spans="1:11" ht="12.75">
      <c r="A2608">
        <v>465</v>
      </c>
      <c r="B2608">
        <v>448</v>
      </c>
      <c r="C2608" s="187">
        <v>4.900000095367432</v>
      </c>
      <c r="D2608">
        <v>0</v>
      </c>
      <c r="E2608" s="184"/>
      <c r="F2608" s="184"/>
      <c r="G2608" s="185"/>
      <c r="H2608" s="184"/>
      <c r="I2608" s="185"/>
      <c r="J2608" s="184"/>
      <c r="K2608" s="184"/>
    </row>
    <row r="2609" spans="1:11" ht="12.75">
      <c r="A2609">
        <v>465</v>
      </c>
      <c r="B2609">
        <v>449</v>
      </c>
      <c r="C2609" s="187">
        <v>3.700000047683716</v>
      </c>
      <c r="D2609">
        <v>0</v>
      </c>
      <c r="E2609" s="184"/>
      <c r="F2609" s="184"/>
      <c r="G2609" s="185"/>
      <c r="H2609" s="184"/>
      <c r="I2609" s="185"/>
      <c r="J2609" s="184"/>
      <c r="K2609" s="184"/>
    </row>
    <row r="2610" spans="1:11" ht="12.75">
      <c r="A2610">
        <v>465</v>
      </c>
      <c r="B2610">
        <v>450</v>
      </c>
      <c r="C2610" s="187">
        <v>5.699999809265137</v>
      </c>
      <c r="D2610">
        <v>0</v>
      </c>
      <c r="E2610" s="184"/>
      <c r="F2610" s="184"/>
      <c r="G2610" s="185"/>
      <c r="H2610" s="184"/>
      <c r="I2610" s="185"/>
      <c r="J2610" s="184"/>
      <c r="K2610" s="184"/>
    </row>
    <row r="2611" spans="1:11" ht="12.75">
      <c r="A2611">
        <v>465</v>
      </c>
      <c r="B2611">
        <v>462</v>
      </c>
      <c r="C2611" s="187">
        <v>7.900000095367432</v>
      </c>
      <c r="D2611">
        <v>0</v>
      </c>
      <c r="E2611" s="184"/>
      <c r="F2611" s="184"/>
      <c r="G2611" s="185"/>
      <c r="H2611" s="184"/>
      <c r="I2611" s="185"/>
      <c r="J2611" s="184"/>
      <c r="K2611" s="184"/>
    </row>
    <row r="2612" spans="1:11" ht="12.75">
      <c r="A2612">
        <v>465</v>
      </c>
      <c r="B2612">
        <v>463</v>
      </c>
      <c r="C2612" s="187">
        <v>3.9000000953674316</v>
      </c>
      <c r="D2612">
        <v>0</v>
      </c>
      <c r="E2612" s="184"/>
      <c r="F2612" s="184"/>
      <c r="G2612" s="185"/>
      <c r="H2612" s="184"/>
      <c r="I2612" s="185"/>
      <c r="J2612" s="184"/>
      <c r="K2612" s="184"/>
    </row>
    <row r="2613" spans="1:11" ht="12.75">
      <c r="A2613">
        <v>465</v>
      </c>
      <c r="B2613">
        <v>464</v>
      </c>
      <c r="C2613" s="187">
        <v>5.400000095367432</v>
      </c>
      <c r="D2613">
        <v>0</v>
      </c>
      <c r="E2613" s="184"/>
      <c r="F2613" s="184"/>
      <c r="G2613" s="185"/>
      <c r="H2613" s="184"/>
      <c r="I2613" s="185"/>
      <c r="J2613" s="184"/>
      <c r="K2613" s="184"/>
    </row>
    <row r="2614" spans="1:11" ht="12.75">
      <c r="A2614">
        <v>465</v>
      </c>
      <c r="B2614">
        <v>466</v>
      </c>
      <c r="C2614" s="187">
        <v>4.199999809265137</v>
      </c>
      <c r="D2614">
        <v>0</v>
      </c>
      <c r="E2614" s="184"/>
      <c r="F2614" s="184"/>
      <c r="G2614" s="185"/>
      <c r="H2614" s="184"/>
      <c r="I2614" s="185"/>
      <c r="J2614" s="184"/>
      <c r="K2614" s="184"/>
    </row>
    <row r="2615" spans="1:11" ht="12.75">
      <c r="A2615">
        <v>465</v>
      </c>
      <c r="B2615">
        <v>468</v>
      </c>
      <c r="C2615" s="187">
        <v>4.699999809265137</v>
      </c>
      <c r="D2615">
        <v>0</v>
      </c>
      <c r="E2615" s="184"/>
      <c r="F2615" s="184"/>
      <c r="G2615" s="185"/>
      <c r="H2615" s="184"/>
      <c r="I2615" s="185"/>
      <c r="J2615" s="184"/>
      <c r="K2615" s="184"/>
    </row>
    <row r="2616" spans="1:11" ht="12.75">
      <c r="A2616">
        <v>466</v>
      </c>
      <c r="B2616">
        <v>447</v>
      </c>
      <c r="C2616" s="187">
        <v>8.100000381469727</v>
      </c>
      <c r="D2616">
        <v>0</v>
      </c>
      <c r="E2616" s="184"/>
      <c r="F2616" s="184"/>
      <c r="G2616" s="185"/>
      <c r="H2616" s="184"/>
      <c r="I2616" s="185"/>
      <c r="J2616" s="184"/>
      <c r="K2616" s="184"/>
    </row>
    <row r="2617" spans="1:11" ht="12.75">
      <c r="A2617">
        <v>466</v>
      </c>
      <c r="B2617">
        <v>448</v>
      </c>
      <c r="C2617" s="187">
        <v>7.599999904632568</v>
      </c>
      <c r="D2617">
        <v>0</v>
      </c>
      <c r="E2617" s="184"/>
      <c r="F2617" s="184"/>
      <c r="G2617" s="185"/>
      <c r="H2617" s="184"/>
      <c r="I2617" s="185"/>
      <c r="J2617" s="184"/>
      <c r="K2617" s="184"/>
    </row>
    <row r="2618" spans="1:11" ht="12.75">
      <c r="A2618">
        <v>466</v>
      </c>
      <c r="B2618">
        <v>449</v>
      </c>
      <c r="C2618" s="187">
        <v>4.699999809265137</v>
      </c>
      <c r="D2618">
        <v>0</v>
      </c>
      <c r="E2618" s="184"/>
      <c r="F2618" s="184"/>
      <c r="G2618" s="185"/>
      <c r="H2618" s="184"/>
      <c r="I2618" s="185"/>
      <c r="J2618" s="184"/>
      <c r="K2618" s="184"/>
    </row>
    <row r="2619" spans="1:11" ht="12.75">
      <c r="A2619">
        <v>466</v>
      </c>
      <c r="B2619">
        <v>450</v>
      </c>
      <c r="C2619" s="187">
        <v>2.799999952316284</v>
      </c>
      <c r="D2619">
        <v>0</v>
      </c>
      <c r="E2619" s="184"/>
      <c r="F2619" s="184"/>
      <c r="G2619" s="185"/>
      <c r="H2619" s="184"/>
      <c r="I2619" s="185"/>
      <c r="J2619" s="184"/>
      <c r="K2619" s="184"/>
    </row>
    <row r="2620" spans="1:11" ht="12.75">
      <c r="A2620">
        <v>466</v>
      </c>
      <c r="B2620">
        <v>451</v>
      </c>
      <c r="C2620" s="187">
        <v>5.199999809265137</v>
      </c>
      <c r="D2620">
        <v>0</v>
      </c>
      <c r="E2620" s="184"/>
      <c r="F2620" s="184"/>
      <c r="G2620" s="185"/>
      <c r="H2620" s="184"/>
      <c r="I2620" s="185"/>
      <c r="J2620" s="184"/>
      <c r="K2620" s="184"/>
    </row>
    <row r="2621" spans="1:11" ht="12.75">
      <c r="A2621">
        <v>466</v>
      </c>
      <c r="B2621">
        <v>464</v>
      </c>
      <c r="C2621" s="187">
        <v>6.900000095367432</v>
      </c>
      <c r="D2621">
        <v>0</v>
      </c>
      <c r="E2621" s="184"/>
      <c r="F2621" s="184"/>
      <c r="G2621" s="185"/>
      <c r="H2621" s="184"/>
      <c r="I2621" s="185"/>
      <c r="J2621" s="184"/>
      <c r="K2621" s="184"/>
    </row>
    <row r="2622" spans="1:11" ht="12.75">
      <c r="A2622">
        <v>466</v>
      </c>
      <c r="B2622">
        <v>465</v>
      </c>
      <c r="C2622" s="187">
        <v>4.199999809265137</v>
      </c>
      <c r="D2622">
        <v>0</v>
      </c>
      <c r="E2622" s="184"/>
      <c r="F2622" s="184"/>
      <c r="G2622" s="185"/>
      <c r="H2622" s="184"/>
      <c r="I2622" s="185"/>
      <c r="J2622" s="184"/>
      <c r="K2622" s="184"/>
    </row>
    <row r="2623" spans="1:11" ht="12.75">
      <c r="A2623">
        <v>466</v>
      </c>
      <c r="B2623">
        <v>467</v>
      </c>
      <c r="C2623" s="187">
        <v>8</v>
      </c>
      <c r="D2623">
        <v>0</v>
      </c>
      <c r="E2623" s="184"/>
      <c r="F2623" s="184"/>
      <c r="G2623" s="185"/>
      <c r="H2623" s="184"/>
      <c r="I2623" s="185"/>
      <c r="J2623" s="184"/>
      <c r="K2623" s="184"/>
    </row>
    <row r="2624" spans="1:11" ht="12.75">
      <c r="A2624">
        <v>466</v>
      </c>
      <c r="B2624">
        <v>468</v>
      </c>
      <c r="C2624" s="187">
        <v>4.5</v>
      </c>
      <c r="D2624">
        <v>0</v>
      </c>
      <c r="E2624" s="184"/>
      <c r="F2624" s="184"/>
      <c r="G2624" s="185"/>
      <c r="H2624" s="184"/>
      <c r="I2624" s="185"/>
      <c r="J2624" s="184"/>
      <c r="K2624" s="184"/>
    </row>
    <row r="2625" spans="1:11" ht="12.75">
      <c r="A2625">
        <v>467</v>
      </c>
      <c r="B2625">
        <v>452</v>
      </c>
      <c r="C2625" s="187">
        <v>3.5</v>
      </c>
      <c r="D2625">
        <v>0</v>
      </c>
      <c r="E2625" s="184"/>
      <c r="F2625" s="184"/>
      <c r="G2625" s="185"/>
      <c r="H2625" s="184"/>
      <c r="I2625" s="185"/>
      <c r="J2625" s="184"/>
      <c r="K2625" s="184"/>
    </row>
    <row r="2626" spans="1:11" ht="12.75">
      <c r="A2626">
        <v>467</v>
      </c>
      <c r="B2626">
        <v>453</v>
      </c>
      <c r="C2626" s="187">
        <v>8.300000190734863</v>
      </c>
      <c r="D2626">
        <v>0</v>
      </c>
      <c r="E2626" s="184"/>
      <c r="F2626" s="184"/>
      <c r="G2626" s="185"/>
      <c r="H2626" s="184"/>
      <c r="I2626" s="185"/>
      <c r="J2626" s="184"/>
      <c r="K2626" s="184"/>
    </row>
    <row r="2627" spans="1:11" ht="12.75">
      <c r="A2627">
        <v>467</v>
      </c>
      <c r="B2627">
        <v>454</v>
      </c>
      <c r="C2627" s="187">
        <v>4.099999904632568</v>
      </c>
      <c r="D2627">
        <v>0</v>
      </c>
      <c r="E2627" s="184"/>
      <c r="F2627" s="184"/>
      <c r="G2627" s="185"/>
      <c r="H2627" s="184"/>
      <c r="I2627" s="185"/>
      <c r="J2627" s="184"/>
      <c r="K2627" s="184"/>
    </row>
    <row r="2628" spans="1:11" ht="12.75">
      <c r="A2628">
        <v>467</v>
      </c>
      <c r="B2628">
        <v>455</v>
      </c>
      <c r="C2628" s="187">
        <v>4.800000190734863</v>
      </c>
      <c r="D2628">
        <v>0</v>
      </c>
      <c r="E2628" s="184"/>
      <c r="F2628" s="184"/>
      <c r="G2628" s="185"/>
      <c r="H2628" s="184"/>
      <c r="I2628" s="185"/>
      <c r="J2628" s="184"/>
      <c r="K2628" s="184"/>
    </row>
    <row r="2629" spans="1:11" ht="12.75">
      <c r="A2629">
        <v>467</v>
      </c>
      <c r="B2629">
        <v>456</v>
      </c>
      <c r="C2629" s="187">
        <v>6.5</v>
      </c>
      <c r="D2629">
        <v>0</v>
      </c>
      <c r="E2629" s="184"/>
      <c r="F2629" s="184"/>
      <c r="G2629" s="185"/>
      <c r="H2629" s="184"/>
      <c r="I2629" s="185"/>
      <c r="J2629" s="184"/>
      <c r="K2629" s="184"/>
    </row>
    <row r="2630" spans="1:11" ht="12.75">
      <c r="A2630">
        <v>467</v>
      </c>
      <c r="B2630">
        <v>466</v>
      </c>
      <c r="C2630" s="187">
        <v>8</v>
      </c>
      <c r="D2630">
        <v>0</v>
      </c>
      <c r="E2630" s="184"/>
      <c r="F2630" s="184"/>
      <c r="G2630" s="185"/>
      <c r="H2630" s="184"/>
      <c r="I2630" s="185"/>
      <c r="J2630" s="184"/>
      <c r="K2630" s="184"/>
    </row>
    <row r="2631" spans="1:11" ht="12.75">
      <c r="A2631">
        <v>467</v>
      </c>
      <c r="B2631">
        <v>469</v>
      </c>
      <c r="C2631" s="187">
        <v>5.599999904632568</v>
      </c>
      <c r="D2631">
        <v>0</v>
      </c>
      <c r="E2631" s="184"/>
      <c r="F2631" s="184"/>
      <c r="G2631" s="185"/>
      <c r="H2631" s="184"/>
      <c r="I2631" s="185"/>
      <c r="J2631" s="184"/>
      <c r="K2631" s="184"/>
    </row>
    <row r="2632" spans="1:11" ht="12.75">
      <c r="A2632">
        <v>467</v>
      </c>
      <c r="B2632">
        <v>512</v>
      </c>
      <c r="C2632" s="187">
        <v>9.300000190734863</v>
      </c>
      <c r="D2632">
        <v>0</v>
      </c>
      <c r="E2632" s="184"/>
      <c r="F2632" s="184"/>
      <c r="G2632" s="185"/>
      <c r="H2632" s="184"/>
      <c r="I2632" s="185"/>
      <c r="J2632" s="184"/>
      <c r="K2632" s="184"/>
    </row>
    <row r="2633" spans="1:11" ht="12.75">
      <c r="A2633">
        <v>467</v>
      </c>
      <c r="B2633">
        <v>530</v>
      </c>
      <c r="C2633" s="187">
        <v>8.699999809265137</v>
      </c>
      <c r="D2633">
        <v>0</v>
      </c>
      <c r="E2633" s="184"/>
      <c r="F2633" s="184"/>
      <c r="G2633" s="185"/>
      <c r="H2633" s="184"/>
      <c r="I2633" s="185"/>
      <c r="J2633" s="184"/>
      <c r="K2633" s="184"/>
    </row>
    <row r="2634" spans="1:11" ht="12.75">
      <c r="A2634">
        <v>468</v>
      </c>
      <c r="B2634">
        <v>449</v>
      </c>
      <c r="C2634" s="187">
        <v>7.900000095367432</v>
      </c>
      <c r="D2634">
        <v>0</v>
      </c>
      <c r="E2634" s="184"/>
      <c r="F2634" s="184"/>
      <c r="G2634" s="185"/>
      <c r="H2634" s="184"/>
      <c r="I2634" s="185"/>
      <c r="J2634" s="184"/>
      <c r="K2634" s="184"/>
    </row>
    <row r="2635" spans="1:11" ht="12.75">
      <c r="A2635">
        <v>468</v>
      </c>
      <c r="B2635">
        <v>463</v>
      </c>
      <c r="C2635" s="187">
        <v>6.800000190734863</v>
      </c>
      <c r="D2635">
        <v>0</v>
      </c>
      <c r="E2635" s="184"/>
      <c r="F2635" s="184"/>
      <c r="G2635" s="185"/>
      <c r="H2635" s="184"/>
      <c r="I2635" s="185"/>
      <c r="J2635" s="184"/>
      <c r="K2635" s="184"/>
    </row>
    <row r="2636" spans="1:11" ht="12.75">
      <c r="A2636">
        <v>468</v>
      </c>
      <c r="B2636">
        <v>464</v>
      </c>
      <c r="C2636" s="187">
        <v>2.799999952316284</v>
      </c>
      <c r="D2636">
        <v>0</v>
      </c>
      <c r="E2636" s="184"/>
      <c r="F2636" s="184"/>
      <c r="G2636" s="185"/>
      <c r="H2636" s="184"/>
      <c r="I2636" s="185"/>
      <c r="J2636" s="184"/>
      <c r="K2636" s="184"/>
    </row>
    <row r="2637" spans="1:11" ht="12.75">
      <c r="A2637">
        <v>468</v>
      </c>
      <c r="B2637">
        <v>465</v>
      </c>
      <c r="C2637" s="187">
        <v>4.699999809265137</v>
      </c>
      <c r="D2637">
        <v>0</v>
      </c>
      <c r="E2637" s="184"/>
      <c r="F2637" s="184"/>
      <c r="G2637" s="185"/>
      <c r="H2637" s="184"/>
      <c r="I2637" s="185"/>
      <c r="J2637" s="184"/>
      <c r="K2637" s="184"/>
    </row>
    <row r="2638" spans="1:11" ht="12.75">
      <c r="A2638">
        <v>468</v>
      </c>
      <c r="B2638">
        <v>466</v>
      </c>
      <c r="C2638" s="187">
        <v>4.5</v>
      </c>
      <c r="D2638">
        <v>0</v>
      </c>
      <c r="E2638" s="184"/>
      <c r="F2638" s="184"/>
      <c r="G2638" s="185"/>
      <c r="H2638" s="184"/>
      <c r="I2638" s="185"/>
      <c r="J2638" s="184"/>
      <c r="K2638" s="184"/>
    </row>
    <row r="2639" spans="1:11" ht="12.75">
      <c r="A2639">
        <v>468</v>
      </c>
      <c r="B2639">
        <v>469</v>
      </c>
      <c r="C2639" s="187">
        <v>4.300000190734863</v>
      </c>
      <c r="D2639">
        <v>0</v>
      </c>
      <c r="E2639" s="184"/>
      <c r="F2639" s="184"/>
      <c r="G2639" s="185"/>
      <c r="H2639" s="184"/>
      <c r="I2639" s="185"/>
      <c r="J2639" s="184"/>
      <c r="K2639" s="184"/>
    </row>
    <row r="2640" spans="1:11" ht="12.75">
      <c r="A2640">
        <v>469</v>
      </c>
      <c r="B2640">
        <v>455</v>
      </c>
      <c r="C2640" s="187">
        <v>9.100000381469727</v>
      </c>
      <c r="D2640">
        <v>0</v>
      </c>
      <c r="E2640" s="184"/>
      <c r="F2640" s="184"/>
      <c r="G2640" s="185"/>
      <c r="H2640" s="184"/>
      <c r="I2640" s="185"/>
      <c r="J2640" s="184"/>
      <c r="K2640" s="184"/>
    </row>
    <row r="2641" spans="1:11" ht="12.75">
      <c r="A2641">
        <v>469</v>
      </c>
      <c r="B2641">
        <v>456</v>
      </c>
      <c r="C2641" s="187">
        <v>9.600000381469727</v>
      </c>
      <c r="D2641">
        <v>0</v>
      </c>
      <c r="E2641" s="184"/>
      <c r="F2641" s="184"/>
      <c r="G2641" s="185"/>
      <c r="H2641" s="184"/>
      <c r="I2641" s="185"/>
      <c r="J2641" s="184"/>
      <c r="K2641" s="184"/>
    </row>
    <row r="2642" spans="1:11" ht="12.75">
      <c r="A2642">
        <v>469</v>
      </c>
      <c r="B2642">
        <v>464</v>
      </c>
      <c r="C2642" s="187">
        <v>5.900000095367432</v>
      </c>
      <c r="D2642">
        <v>0</v>
      </c>
      <c r="E2642" s="184"/>
      <c r="F2642" s="184"/>
      <c r="G2642" s="185"/>
      <c r="H2642" s="184"/>
      <c r="I2642" s="185"/>
      <c r="J2642" s="184"/>
      <c r="K2642" s="184"/>
    </row>
    <row r="2643" spans="1:11" ht="12.75">
      <c r="A2643">
        <v>469</v>
      </c>
      <c r="B2643">
        <v>467</v>
      </c>
      <c r="C2643" s="187">
        <v>5.599999904632568</v>
      </c>
      <c r="D2643">
        <v>0</v>
      </c>
      <c r="E2643" s="184"/>
      <c r="F2643" s="184"/>
      <c r="G2643" s="185"/>
      <c r="H2643" s="184"/>
      <c r="I2643" s="185"/>
      <c r="J2643" s="184"/>
      <c r="K2643" s="184"/>
    </row>
    <row r="2644" spans="1:11" ht="12.75">
      <c r="A2644">
        <v>469</v>
      </c>
      <c r="B2644">
        <v>468</v>
      </c>
      <c r="C2644" s="187">
        <v>4.300000190734863</v>
      </c>
      <c r="D2644">
        <v>0</v>
      </c>
      <c r="E2644" s="184"/>
      <c r="F2644" s="184"/>
      <c r="G2644" s="185"/>
      <c r="H2644" s="184"/>
      <c r="I2644" s="185"/>
      <c r="J2644" s="184"/>
      <c r="K2644" s="184"/>
    </row>
    <row r="2645" spans="1:11" ht="12.75">
      <c r="A2645">
        <v>469</v>
      </c>
      <c r="B2645">
        <v>510</v>
      </c>
      <c r="C2645" s="187">
        <v>50.099998474121094</v>
      </c>
      <c r="D2645">
        <v>0</v>
      </c>
      <c r="E2645" s="184"/>
      <c r="F2645" s="184"/>
      <c r="G2645" s="185"/>
      <c r="H2645" s="184"/>
      <c r="I2645" s="185"/>
      <c r="J2645" s="184"/>
      <c r="K2645" s="184"/>
    </row>
    <row r="2646" spans="1:11" ht="12.75">
      <c r="A2646">
        <v>469</v>
      </c>
      <c r="B2646">
        <v>511</v>
      </c>
      <c r="C2646" s="187">
        <v>46.900001525878906</v>
      </c>
      <c r="D2646">
        <v>0</v>
      </c>
      <c r="E2646" s="184"/>
      <c r="F2646" s="184"/>
      <c r="G2646" s="185"/>
      <c r="H2646" s="184"/>
      <c r="I2646" s="185"/>
      <c r="J2646" s="184"/>
      <c r="K2646" s="184"/>
    </row>
    <row r="2647" spans="1:11" ht="12.75">
      <c r="A2647">
        <v>469</v>
      </c>
      <c r="B2647">
        <v>512</v>
      </c>
      <c r="C2647" s="187">
        <v>7.5</v>
      </c>
      <c r="D2647">
        <v>0</v>
      </c>
      <c r="E2647" s="184"/>
      <c r="F2647" s="184"/>
      <c r="G2647" s="185"/>
      <c r="H2647" s="184"/>
      <c r="I2647" s="185"/>
      <c r="J2647" s="184"/>
      <c r="K2647" s="184"/>
    </row>
    <row r="2648" spans="1:11" ht="12.75">
      <c r="A2648">
        <v>469</v>
      </c>
      <c r="B2648">
        <v>516</v>
      </c>
      <c r="C2648" s="187">
        <v>50.79999923706055</v>
      </c>
      <c r="D2648">
        <v>0</v>
      </c>
      <c r="E2648" s="184"/>
      <c r="F2648" s="184"/>
      <c r="G2648" s="185"/>
      <c r="H2648" s="184"/>
      <c r="I2648" s="185"/>
      <c r="J2648" s="184"/>
      <c r="K2648" s="184"/>
    </row>
    <row r="2649" spans="1:11" ht="12.75">
      <c r="A2649">
        <v>469</v>
      </c>
      <c r="B2649">
        <v>529</v>
      </c>
      <c r="C2649" s="187">
        <v>10.699999809265137</v>
      </c>
      <c r="D2649">
        <v>0</v>
      </c>
      <c r="E2649" s="184"/>
      <c r="F2649" s="184"/>
      <c r="G2649" s="185"/>
      <c r="H2649" s="184"/>
      <c r="I2649" s="185"/>
      <c r="J2649" s="184"/>
      <c r="K2649" s="184"/>
    </row>
    <row r="2650" spans="1:11" ht="12.75">
      <c r="A2650">
        <v>469</v>
      </c>
      <c r="B2650">
        <v>530</v>
      </c>
      <c r="C2650" s="187">
        <v>9.300000190734863</v>
      </c>
      <c r="D2650">
        <v>0</v>
      </c>
      <c r="E2650" s="184"/>
      <c r="F2650" s="184"/>
      <c r="G2650" s="185"/>
      <c r="H2650" s="184"/>
      <c r="I2650" s="185"/>
      <c r="J2650" s="184"/>
      <c r="K2650" s="184"/>
    </row>
    <row r="2651" spans="1:11" ht="12.75">
      <c r="A2651">
        <v>490</v>
      </c>
      <c r="B2651">
        <v>491</v>
      </c>
      <c r="C2651" s="187">
        <v>8.699999809265137</v>
      </c>
      <c r="D2651">
        <v>0</v>
      </c>
      <c r="E2651" s="184"/>
      <c r="F2651" s="184"/>
      <c r="G2651" s="185"/>
      <c r="H2651" s="184"/>
      <c r="I2651" s="185"/>
      <c r="J2651" s="184"/>
      <c r="K2651" s="184"/>
    </row>
    <row r="2652" spans="1:11" ht="12.75">
      <c r="A2652">
        <v>490</v>
      </c>
      <c r="B2652">
        <v>500</v>
      </c>
      <c r="C2652" s="187">
        <v>12.199999809265137</v>
      </c>
      <c r="D2652">
        <v>0</v>
      </c>
      <c r="E2652" s="184"/>
      <c r="F2652" s="184"/>
      <c r="G2652" s="185"/>
      <c r="H2652" s="184"/>
      <c r="I2652" s="185"/>
      <c r="J2652" s="184"/>
      <c r="K2652" s="184"/>
    </row>
    <row r="2653" spans="1:11" ht="12.75">
      <c r="A2653">
        <v>490</v>
      </c>
      <c r="B2653">
        <v>983</v>
      </c>
      <c r="C2653" s="187">
        <v>91.5</v>
      </c>
      <c r="D2653">
        <v>0</v>
      </c>
      <c r="E2653" s="184"/>
      <c r="F2653" s="184"/>
      <c r="G2653" s="185"/>
      <c r="H2653" s="184"/>
      <c r="I2653" s="185"/>
      <c r="J2653" s="184"/>
      <c r="K2653" s="184"/>
    </row>
    <row r="2654" spans="1:11" ht="12.75">
      <c r="A2654">
        <v>490</v>
      </c>
      <c r="B2654">
        <v>984</v>
      </c>
      <c r="C2654" s="187">
        <v>100</v>
      </c>
      <c r="D2654">
        <v>0</v>
      </c>
      <c r="E2654" s="184"/>
      <c r="F2654" s="184"/>
      <c r="G2654" s="185"/>
      <c r="H2654" s="184"/>
      <c r="I2654" s="185"/>
      <c r="J2654" s="184"/>
      <c r="K2654" s="184"/>
    </row>
    <row r="2655" spans="1:11" ht="12.75">
      <c r="A2655">
        <v>490</v>
      </c>
      <c r="B2655">
        <v>985</v>
      </c>
      <c r="C2655" s="187">
        <v>95</v>
      </c>
      <c r="D2655">
        <v>0</v>
      </c>
      <c r="E2655" s="184"/>
      <c r="F2655" s="184"/>
      <c r="G2655" s="185"/>
      <c r="H2655" s="184"/>
      <c r="I2655" s="185"/>
      <c r="J2655" s="184"/>
      <c r="K2655" s="184"/>
    </row>
    <row r="2656" spans="1:11" ht="12.75">
      <c r="A2656">
        <v>490</v>
      </c>
      <c r="B2656">
        <v>986</v>
      </c>
      <c r="C2656" s="187">
        <v>108</v>
      </c>
      <c r="D2656">
        <v>0</v>
      </c>
      <c r="E2656" s="184"/>
      <c r="F2656" s="184"/>
      <c r="G2656" s="185"/>
      <c r="H2656" s="184"/>
      <c r="I2656" s="185"/>
      <c r="J2656" s="184"/>
      <c r="K2656" s="184"/>
    </row>
    <row r="2657" spans="1:11" ht="12.75">
      <c r="A2657">
        <v>490</v>
      </c>
      <c r="B2657">
        <v>987</v>
      </c>
      <c r="C2657" s="187">
        <v>101</v>
      </c>
      <c r="D2657">
        <v>0</v>
      </c>
      <c r="E2657" s="184"/>
      <c r="F2657" s="184"/>
      <c r="G2657" s="185"/>
      <c r="H2657" s="184"/>
      <c r="I2657" s="185"/>
      <c r="J2657" s="184"/>
      <c r="K2657" s="184"/>
    </row>
    <row r="2658" spans="1:11" ht="12.75">
      <c r="A2658">
        <v>490</v>
      </c>
      <c r="B2658">
        <v>988</v>
      </c>
      <c r="C2658" s="187">
        <v>100</v>
      </c>
      <c r="D2658">
        <v>0</v>
      </c>
      <c r="E2658" s="184"/>
      <c r="F2658" s="184"/>
      <c r="G2658" s="185"/>
      <c r="H2658" s="184"/>
      <c r="I2658" s="185"/>
      <c r="J2658" s="184"/>
      <c r="K2658" s="184"/>
    </row>
    <row r="2659" spans="1:11" ht="12.75">
      <c r="A2659">
        <v>490</v>
      </c>
      <c r="B2659">
        <v>989</v>
      </c>
      <c r="C2659" s="187">
        <v>97.5</v>
      </c>
      <c r="D2659">
        <v>0</v>
      </c>
      <c r="E2659" s="184"/>
      <c r="F2659" s="184"/>
      <c r="G2659" s="185"/>
      <c r="H2659" s="184"/>
      <c r="I2659" s="185"/>
      <c r="J2659" s="184"/>
      <c r="K2659" s="184"/>
    </row>
    <row r="2660" spans="1:11" ht="12.75">
      <c r="A2660">
        <v>491</v>
      </c>
      <c r="B2660">
        <v>490</v>
      </c>
      <c r="C2660" s="187">
        <v>8.699999809265137</v>
      </c>
      <c r="D2660">
        <v>0</v>
      </c>
      <c r="E2660" s="184"/>
      <c r="F2660" s="184"/>
      <c r="G2660" s="185"/>
      <c r="H2660" s="184"/>
      <c r="I2660" s="185"/>
      <c r="J2660" s="184"/>
      <c r="K2660" s="184"/>
    </row>
    <row r="2661" spans="1:11" ht="12.75">
      <c r="A2661">
        <v>491</v>
      </c>
      <c r="B2661">
        <v>492</v>
      </c>
      <c r="C2661" s="187">
        <v>12.5</v>
      </c>
      <c r="D2661">
        <v>0</v>
      </c>
      <c r="E2661" s="184"/>
      <c r="F2661" s="184"/>
      <c r="G2661" s="185"/>
      <c r="H2661" s="184"/>
      <c r="I2661" s="185"/>
      <c r="J2661" s="184"/>
      <c r="K2661" s="184"/>
    </row>
    <row r="2662" spans="1:11" ht="12.75">
      <c r="A2662">
        <v>491</v>
      </c>
      <c r="B2662">
        <v>983</v>
      </c>
      <c r="C2662" s="187">
        <v>84</v>
      </c>
      <c r="D2662">
        <v>0</v>
      </c>
      <c r="E2662" s="184"/>
      <c r="F2662" s="184"/>
      <c r="G2662" s="185"/>
      <c r="H2662" s="184"/>
      <c r="I2662" s="185"/>
      <c r="J2662" s="184"/>
      <c r="K2662" s="184"/>
    </row>
    <row r="2663" spans="1:11" ht="12.75">
      <c r="A2663">
        <v>491</v>
      </c>
      <c r="B2663">
        <v>984</v>
      </c>
      <c r="C2663" s="187">
        <v>93.5</v>
      </c>
      <c r="D2663">
        <v>0</v>
      </c>
      <c r="E2663" s="184"/>
      <c r="F2663" s="184"/>
      <c r="G2663" s="185"/>
      <c r="H2663" s="184"/>
      <c r="I2663" s="185"/>
      <c r="J2663" s="184"/>
      <c r="K2663" s="184"/>
    </row>
    <row r="2664" spans="1:11" ht="12.75">
      <c r="A2664">
        <v>491</v>
      </c>
      <c r="B2664">
        <v>985</v>
      </c>
      <c r="C2664" s="187">
        <v>88</v>
      </c>
      <c r="D2664">
        <v>0</v>
      </c>
      <c r="E2664" s="184"/>
      <c r="F2664" s="184"/>
      <c r="G2664" s="185"/>
      <c r="H2664" s="184"/>
      <c r="I2664" s="185"/>
      <c r="J2664" s="184"/>
      <c r="K2664" s="184"/>
    </row>
    <row r="2665" spans="1:11" ht="12.75">
      <c r="A2665">
        <v>491</v>
      </c>
      <c r="B2665">
        <v>986</v>
      </c>
      <c r="C2665" s="187">
        <v>101</v>
      </c>
      <c r="D2665">
        <v>0</v>
      </c>
      <c r="E2665" s="184"/>
      <c r="F2665" s="184"/>
      <c r="G2665" s="185"/>
      <c r="H2665" s="184"/>
      <c r="I2665" s="185"/>
      <c r="J2665" s="184"/>
      <c r="K2665" s="184"/>
    </row>
    <row r="2666" spans="1:11" ht="12.75">
      <c r="A2666">
        <v>491</v>
      </c>
      <c r="B2666">
        <v>987</v>
      </c>
      <c r="C2666" s="187">
        <v>95.5</v>
      </c>
      <c r="D2666">
        <v>0</v>
      </c>
      <c r="E2666" s="184"/>
      <c r="F2666" s="184"/>
      <c r="G2666" s="185"/>
      <c r="H2666" s="184"/>
      <c r="I2666" s="185"/>
      <c r="J2666" s="184"/>
      <c r="K2666" s="184"/>
    </row>
    <row r="2667" spans="1:11" ht="12.75">
      <c r="A2667">
        <v>491</v>
      </c>
      <c r="B2667">
        <v>988</v>
      </c>
      <c r="C2667" s="187">
        <v>94.5</v>
      </c>
      <c r="D2667">
        <v>0</v>
      </c>
      <c r="E2667" s="184"/>
      <c r="F2667" s="184"/>
      <c r="G2667" s="185"/>
      <c r="H2667" s="184"/>
      <c r="I2667" s="185"/>
      <c r="J2667" s="184"/>
      <c r="K2667" s="184"/>
    </row>
    <row r="2668" spans="1:11" ht="12.75">
      <c r="A2668">
        <v>491</v>
      </c>
      <c r="B2668">
        <v>989</v>
      </c>
      <c r="C2668" s="187">
        <v>91.5</v>
      </c>
      <c r="D2668">
        <v>0</v>
      </c>
      <c r="E2668" s="184"/>
      <c r="F2668" s="184"/>
      <c r="G2668" s="185"/>
      <c r="H2668" s="184"/>
      <c r="I2668" s="185"/>
      <c r="J2668" s="184"/>
      <c r="K2668" s="184"/>
    </row>
    <row r="2669" spans="1:11" ht="12.75">
      <c r="A2669">
        <v>492</v>
      </c>
      <c r="B2669">
        <v>491</v>
      </c>
      <c r="C2669" s="187">
        <v>12.5</v>
      </c>
      <c r="D2669">
        <v>0</v>
      </c>
      <c r="E2669" s="184"/>
      <c r="F2669" s="184"/>
      <c r="G2669" s="185"/>
      <c r="H2669" s="184"/>
      <c r="I2669" s="185"/>
      <c r="J2669" s="184"/>
      <c r="K2669" s="184"/>
    </row>
    <row r="2670" spans="1:11" ht="12.75">
      <c r="A2670">
        <v>492</v>
      </c>
      <c r="B2670">
        <v>493</v>
      </c>
      <c r="C2670" s="187">
        <v>13.199999809265137</v>
      </c>
      <c r="D2670">
        <v>0</v>
      </c>
      <c r="E2670" s="184"/>
      <c r="F2670" s="184"/>
      <c r="G2670" s="185"/>
      <c r="H2670" s="184"/>
      <c r="I2670" s="185"/>
      <c r="J2670" s="184"/>
      <c r="K2670" s="184"/>
    </row>
    <row r="2671" spans="1:11" ht="12.75">
      <c r="A2671">
        <v>492</v>
      </c>
      <c r="B2671">
        <v>494</v>
      </c>
      <c r="C2671" s="187">
        <v>25.5</v>
      </c>
      <c r="D2671">
        <v>0</v>
      </c>
      <c r="E2671" s="184"/>
      <c r="F2671" s="184"/>
      <c r="G2671" s="185"/>
      <c r="H2671" s="184"/>
      <c r="I2671" s="185"/>
      <c r="J2671" s="184"/>
      <c r="K2671" s="184"/>
    </row>
    <row r="2672" spans="1:11" ht="12.75">
      <c r="A2672">
        <v>492</v>
      </c>
      <c r="B2672">
        <v>979</v>
      </c>
      <c r="C2672" s="187">
        <v>120</v>
      </c>
      <c r="D2672">
        <v>0</v>
      </c>
      <c r="E2672" s="184"/>
      <c r="F2672" s="184"/>
      <c r="G2672" s="185"/>
      <c r="H2672" s="184"/>
      <c r="I2672" s="185"/>
      <c r="J2672" s="184"/>
      <c r="K2672" s="184"/>
    </row>
    <row r="2673" spans="1:11" ht="12.75">
      <c r="A2673">
        <v>492</v>
      </c>
      <c r="B2673">
        <v>980</v>
      </c>
      <c r="C2673" s="187">
        <v>112</v>
      </c>
      <c r="D2673">
        <v>0</v>
      </c>
      <c r="E2673" s="184"/>
      <c r="F2673" s="184"/>
      <c r="G2673" s="185"/>
      <c r="H2673" s="184"/>
      <c r="I2673" s="185"/>
      <c r="J2673" s="184"/>
      <c r="K2673" s="184"/>
    </row>
    <row r="2674" spans="1:11" ht="12.75">
      <c r="A2674">
        <v>492</v>
      </c>
      <c r="B2674">
        <v>981</v>
      </c>
      <c r="C2674" s="187">
        <v>106</v>
      </c>
      <c r="D2674">
        <v>0</v>
      </c>
      <c r="E2674" s="184"/>
      <c r="F2674" s="184"/>
      <c r="G2674" s="185"/>
      <c r="H2674" s="184"/>
      <c r="I2674" s="185"/>
      <c r="J2674" s="184"/>
      <c r="K2674" s="184"/>
    </row>
    <row r="2675" spans="1:11" ht="12.75">
      <c r="A2675">
        <v>492</v>
      </c>
      <c r="B2675">
        <v>983</v>
      </c>
      <c r="C2675" s="187">
        <v>73</v>
      </c>
      <c r="D2675">
        <v>0</v>
      </c>
      <c r="E2675" s="184"/>
      <c r="F2675" s="184"/>
      <c r="G2675" s="185"/>
      <c r="H2675" s="184"/>
      <c r="I2675" s="185"/>
      <c r="J2675" s="184"/>
      <c r="K2675" s="184"/>
    </row>
    <row r="2676" spans="1:11" ht="12.75">
      <c r="A2676">
        <v>492</v>
      </c>
      <c r="B2676">
        <v>984</v>
      </c>
      <c r="C2676" s="187">
        <v>83</v>
      </c>
      <c r="D2676">
        <v>0</v>
      </c>
      <c r="E2676" s="184"/>
      <c r="F2676" s="184"/>
      <c r="G2676" s="185"/>
      <c r="H2676" s="184"/>
      <c r="I2676" s="185"/>
      <c r="J2676" s="184"/>
      <c r="K2676" s="184"/>
    </row>
    <row r="2677" spans="1:11" ht="12.75">
      <c r="A2677">
        <v>492</v>
      </c>
      <c r="B2677">
        <v>985</v>
      </c>
      <c r="C2677" s="187">
        <v>77</v>
      </c>
      <c r="D2677">
        <v>0</v>
      </c>
      <c r="E2677" s="184"/>
      <c r="F2677" s="184"/>
      <c r="G2677" s="185"/>
      <c r="H2677" s="184"/>
      <c r="I2677" s="185"/>
      <c r="J2677" s="184"/>
      <c r="K2677" s="184"/>
    </row>
    <row r="2678" spans="1:11" ht="12.75">
      <c r="A2678">
        <v>492</v>
      </c>
      <c r="B2678">
        <v>986</v>
      </c>
      <c r="C2678" s="187">
        <v>91.5</v>
      </c>
      <c r="D2678">
        <v>0</v>
      </c>
      <c r="E2678" s="184"/>
      <c r="F2678" s="184"/>
      <c r="G2678" s="185"/>
      <c r="H2678" s="184"/>
      <c r="I2678" s="185"/>
      <c r="J2678" s="184"/>
      <c r="K2678" s="184"/>
    </row>
    <row r="2679" spans="1:11" ht="12.75">
      <c r="A2679">
        <v>492</v>
      </c>
      <c r="B2679">
        <v>987</v>
      </c>
      <c r="C2679" s="187">
        <v>86</v>
      </c>
      <c r="D2679">
        <v>0</v>
      </c>
      <c r="E2679" s="184"/>
      <c r="F2679" s="184"/>
      <c r="G2679" s="185"/>
      <c r="H2679" s="184"/>
      <c r="I2679" s="185"/>
      <c r="J2679" s="184"/>
      <c r="K2679" s="184"/>
    </row>
    <row r="2680" spans="1:11" ht="12.75">
      <c r="A2680">
        <v>492</v>
      </c>
      <c r="B2680">
        <v>988</v>
      </c>
      <c r="C2680" s="187">
        <v>85</v>
      </c>
      <c r="D2680">
        <v>0</v>
      </c>
      <c r="E2680" s="184"/>
      <c r="F2680" s="184"/>
      <c r="G2680" s="185"/>
      <c r="H2680" s="184"/>
      <c r="I2680" s="185"/>
      <c r="J2680" s="184"/>
      <c r="K2680" s="184"/>
    </row>
    <row r="2681" spans="1:11" ht="12.75">
      <c r="A2681">
        <v>492</v>
      </c>
      <c r="B2681">
        <v>989</v>
      </c>
      <c r="C2681" s="187">
        <v>83</v>
      </c>
      <c r="D2681">
        <v>0</v>
      </c>
      <c r="E2681" s="184"/>
      <c r="F2681" s="184"/>
      <c r="G2681" s="185"/>
      <c r="H2681" s="184"/>
      <c r="I2681" s="185"/>
      <c r="J2681" s="184"/>
      <c r="K2681" s="184"/>
    </row>
    <row r="2682" spans="1:11" ht="12.75">
      <c r="A2682">
        <v>493</v>
      </c>
      <c r="B2682">
        <v>492</v>
      </c>
      <c r="C2682" s="187">
        <v>13.199999809265137</v>
      </c>
      <c r="D2682">
        <v>0</v>
      </c>
      <c r="E2682" s="184"/>
      <c r="F2682" s="184"/>
      <c r="G2682" s="185"/>
      <c r="H2682" s="184"/>
      <c r="I2682" s="185"/>
      <c r="J2682" s="184"/>
      <c r="K2682" s="184"/>
    </row>
    <row r="2683" spans="1:11" ht="12.75">
      <c r="A2683">
        <v>493</v>
      </c>
      <c r="B2683">
        <v>494</v>
      </c>
      <c r="C2683" s="187">
        <v>14.300000190734863</v>
      </c>
      <c r="D2683">
        <v>0</v>
      </c>
      <c r="E2683" s="184"/>
      <c r="F2683" s="184"/>
      <c r="G2683" s="185"/>
      <c r="H2683" s="184"/>
      <c r="I2683" s="185"/>
      <c r="J2683" s="184"/>
      <c r="K2683" s="184"/>
    </row>
    <row r="2684" spans="1:11" ht="12.75">
      <c r="A2684">
        <v>493</v>
      </c>
      <c r="B2684">
        <v>496</v>
      </c>
      <c r="C2684" s="187">
        <v>21.5</v>
      </c>
      <c r="D2684">
        <v>0</v>
      </c>
      <c r="E2684" s="184"/>
      <c r="F2684" s="184"/>
      <c r="G2684" s="185"/>
      <c r="H2684" s="184"/>
      <c r="I2684" s="185"/>
      <c r="J2684" s="184"/>
      <c r="K2684" s="184"/>
    </row>
    <row r="2685" spans="1:11" ht="12.75">
      <c r="A2685">
        <v>493</v>
      </c>
      <c r="B2685">
        <v>497</v>
      </c>
      <c r="C2685" s="187">
        <v>22.299999237060547</v>
      </c>
      <c r="D2685">
        <v>0</v>
      </c>
      <c r="E2685" s="184"/>
      <c r="F2685" s="184"/>
      <c r="G2685" s="185"/>
      <c r="H2685" s="184"/>
      <c r="I2685" s="185"/>
      <c r="J2685" s="184"/>
      <c r="K2685" s="184"/>
    </row>
    <row r="2686" spans="1:11" ht="12.75">
      <c r="A2686">
        <v>493</v>
      </c>
      <c r="B2686">
        <v>499</v>
      </c>
      <c r="C2686" s="187">
        <v>32.70000076293945</v>
      </c>
      <c r="D2686">
        <v>0</v>
      </c>
      <c r="E2686" s="184"/>
      <c r="F2686" s="184"/>
      <c r="G2686" s="185"/>
      <c r="H2686" s="184"/>
      <c r="I2686" s="185"/>
      <c r="J2686" s="184"/>
      <c r="K2686" s="184"/>
    </row>
    <row r="2687" spans="1:11" ht="12.75">
      <c r="A2687">
        <v>493</v>
      </c>
      <c r="B2687">
        <v>510</v>
      </c>
      <c r="C2687" s="187">
        <v>57.20000076293945</v>
      </c>
      <c r="D2687">
        <v>0</v>
      </c>
      <c r="E2687" s="184"/>
      <c r="F2687" s="184"/>
      <c r="G2687" s="185"/>
      <c r="H2687" s="184"/>
      <c r="I2687" s="185"/>
      <c r="J2687" s="184"/>
      <c r="K2687" s="184"/>
    </row>
    <row r="2688" spans="1:11" ht="12.75">
      <c r="A2688">
        <v>493</v>
      </c>
      <c r="B2688">
        <v>977</v>
      </c>
      <c r="C2688" s="187">
        <v>123</v>
      </c>
      <c r="D2688">
        <v>0</v>
      </c>
      <c r="E2688" s="184"/>
      <c r="F2688" s="184"/>
      <c r="G2688" s="185"/>
      <c r="H2688" s="184"/>
      <c r="I2688" s="185"/>
      <c r="J2688" s="184"/>
      <c r="K2688" s="184"/>
    </row>
    <row r="2689" spans="1:11" ht="12.75">
      <c r="A2689">
        <v>493</v>
      </c>
      <c r="B2689">
        <v>979</v>
      </c>
      <c r="C2689" s="187">
        <v>108</v>
      </c>
      <c r="D2689">
        <v>0</v>
      </c>
      <c r="E2689" s="184"/>
      <c r="F2689" s="184"/>
      <c r="G2689" s="185"/>
      <c r="H2689" s="184"/>
      <c r="I2689" s="185"/>
      <c r="J2689" s="184"/>
      <c r="K2689" s="184"/>
    </row>
    <row r="2690" spans="1:11" ht="12.75">
      <c r="A2690">
        <v>493</v>
      </c>
      <c r="B2690">
        <v>980</v>
      </c>
      <c r="C2690" s="187">
        <v>100</v>
      </c>
      <c r="D2690">
        <v>0</v>
      </c>
      <c r="E2690" s="184"/>
      <c r="F2690" s="184"/>
      <c r="G2690" s="185"/>
      <c r="H2690" s="184"/>
      <c r="I2690" s="185"/>
      <c r="J2690" s="184"/>
      <c r="K2690" s="184"/>
    </row>
    <row r="2691" spans="1:11" ht="12.75">
      <c r="A2691">
        <v>493</v>
      </c>
      <c r="B2691">
        <v>981</v>
      </c>
      <c r="C2691" s="187">
        <v>94.5</v>
      </c>
      <c r="D2691">
        <v>0</v>
      </c>
      <c r="E2691" s="184"/>
      <c r="F2691" s="184"/>
      <c r="G2691" s="185"/>
      <c r="H2691" s="184"/>
      <c r="I2691" s="185"/>
      <c r="J2691" s="184"/>
      <c r="K2691" s="184"/>
    </row>
    <row r="2692" spans="1:11" ht="12.75">
      <c r="A2692">
        <v>493</v>
      </c>
      <c r="B2692">
        <v>983</v>
      </c>
      <c r="C2692" s="187">
        <v>62.5</v>
      </c>
      <c r="D2692">
        <v>0</v>
      </c>
      <c r="E2692" s="184"/>
      <c r="F2692" s="184"/>
      <c r="G2692" s="185"/>
      <c r="H2692" s="184"/>
      <c r="I2692" s="185"/>
      <c r="J2692" s="184"/>
      <c r="K2692" s="184"/>
    </row>
    <row r="2693" spans="1:11" ht="12.75">
      <c r="A2693">
        <v>493</v>
      </c>
      <c r="B2693">
        <v>986</v>
      </c>
      <c r="C2693" s="187">
        <v>81.5</v>
      </c>
      <c r="D2693">
        <v>0</v>
      </c>
      <c r="E2693" s="184"/>
      <c r="F2693" s="184"/>
      <c r="G2693" s="185"/>
      <c r="H2693" s="184"/>
      <c r="I2693" s="185"/>
      <c r="J2693" s="184"/>
      <c r="K2693" s="184"/>
    </row>
    <row r="2694" spans="1:11" ht="12.75">
      <c r="A2694">
        <v>493</v>
      </c>
      <c r="B2694">
        <v>987</v>
      </c>
      <c r="C2694" s="187">
        <v>77</v>
      </c>
      <c r="D2694">
        <v>0</v>
      </c>
      <c r="E2694" s="184"/>
      <c r="F2694" s="184"/>
      <c r="G2694" s="185"/>
      <c r="H2694" s="184"/>
      <c r="I2694" s="185"/>
      <c r="J2694" s="184"/>
      <c r="K2694" s="184"/>
    </row>
    <row r="2695" spans="1:11" ht="12.75">
      <c r="A2695">
        <v>493</v>
      </c>
      <c r="B2695">
        <v>988</v>
      </c>
      <c r="C2695" s="187">
        <v>76.5</v>
      </c>
      <c r="D2695">
        <v>0</v>
      </c>
      <c r="E2695" s="184"/>
      <c r="F2695" s="184"/>
      <c r="G2695" s="185"/>
      <c r="H2695" s="184"/>
      <c r="I2695" s="185"/>
      <c r="J2695" s="184"/>
      <c r="K2695" s="184"/>
    </row>
    <row r="2696" spans="1:11" ht="12.75">
      <c r="A2696">
        <v>493</v>
      </c>
      <c r="B2696">
        <v>989</v>
      </c>
      <c r="C2696" s="187">
        <v>76</v>
      </c>
      <c r="D2696">
        <v>0</v>
      </c>
      <c r="E2696" s="184"/>
      <c r="F2696" s="184"/>
      <c r="G2696" s="185"/>
      <c r="H2696" s="184"/>
      <c r="I2696" s="185"/>
      <c r="J2696" s="184"/>
      <c r="K2696" s="184"/>
    </row>
    <row r="2697" spans="1:11" ht="12.75">
      <c r="A2697">
        <v>494</v>
      </c>
      <c r="B2697">
        <v>492</v>
      </c>
      <c r="C2697" s="187">
        <v>25.5</v>
      </c>
      <c r="D2697">
        <v>0</v>
      </c>
      <c r="E2697" s="184"/>
      <c r="F2697" s="184"/>
      <c r="G2697" s="185"/>
      <c r="H2697" s="184"/>
      <c r="I2697" s="185"/>
      <c r="J2697" s="184"/>
      <c r="K2697" s="184"/>
    </row>
    <row r="2698" spans="1:11" ht="12.75">
      <c r="A2698">
        <v>494</v>
      </c>
      <c r="B2698">
        <v>493</v>
      </c>
      <c r="C2698" s="187">
        <v>14.300000190734863</v>
      </c>
      <c r="D2698">
        <v>0</v>
      </c>
      <c r="E2698" s="184"/>
      <c r="F2698" s="184"/>
      <c r="G2698" s="185"/>
      <c r="H2698" s="184"/>
      <c r="I2698" s="185"/>
      <c r="J2698" s="184"/>
      <c r="K2698" s="184"/>
    </row>
    <row r="2699" spans="1:11" ht="12.75">
      <c r="A2699">
        <v>494</v>
      </c>
      <c r="B2699">
        <v>496</v>
      </c>
      <c r="C2699" s="187">
        <v>11.300000190734863</v>
      </c>
      <c r="D2699">
        <v>0</v>
      </c>
      <c r="E2699" s="184"/>
      <c r="F2699" s="184"/>
      <c r="G2699" s="185"/>
      <c r="H2699" s="184"/>
      <c r="I2699" s="185"/>
      <c r="J2699" s="184"/>
      <c r="K2699" s="184"/>
    </row>
    <row r="2700" spans="1:11" ht="12.75">
      <c r="A2700">
        <v>494</v>
      </c>
      <c r="B2700">
        <v>497</v>
      </c>
      <c r="C2700" s="187">
        <v>11</v>
      </c>
      <c r="D2700">
        <v>0</v>
      </c>
      <c r="E2700" s="184"/>
      <c r="F2700" s="184"/>
      <c r="G2700" s="185"/>
      <c r="H2700" s="184"/>
      <c r="I2700" s="185"/>
      <c r="J2700" s="184"/>
      <c r="K2700" s="184"/>
    </row>
    <row r="2701" spans="1:11" ht="12.75">
      <c r="A2701">
        <v>494</v>
      </c>
      <c r="B2701">
        <v>979</v>
      </c>
      <c r="C2701" s="187">
        <v>102</v>
      </c>
      <c r="D2701">
        <v>0</v>
      </c>
      <c r="E2701" s="184"/>
      <c r="F2701" s="184"/>
      <c r="G2701" s="185"/>
      <c r="H2701" s="184"/>
      <c r="I2701" s="185"/>
      <c r="J2701" s="184"/>
      <c r="K2701" s="184"/>
    </row>
    <row r="2702" spans="1:11" ht="12.75">
      <c r="A2702">
        <v>494</v>
      </c>
      <c r="B2702">
        <v>980</v>
      </c>
      <c r="C2702" s="187">
        <v>96</v>
      </c>
      <c r="D2702">
        <v>0</v>
      </c>
      <c r="E2702" s="184"/>
      <c r="F2702" s="184"/>
      <c r="G2702" s="185"/>
      <c r="H2702" s="184"/>
      <c r="I2702" s="185"/>
      <c r="J2702" s="184"/>
      <c r="K2702" s="184"/>
    </row>
    <row r="2703" spans="1:11" ht="12.75">
      <c r="A2703">
        <v>494</v>
      </c>
      <c r="B2703">
        <v>981</v>
      </c>
      <c r="C2703" s="187">
        <v>91</v>
      </c>
      <c r="D2703">
        <v>0</v>
      </c>
      <c r="E2703" s="184"/>
      <c r="F2703" s="184"/>
      <c r="G2703" s="185"/>
      <c r="H2703" s="184"/>
      <c r="I2703" s="185"/>
      <c r="J2703" s="184"/>
      <c r="K2703" s="184"/>
    </row>
    <row r="2704" spans="1:11" ht="12.75">
      <c r="A2704">
        <v>494</v>
      </c>
      <c r="B2704">
        <v>982</v>
      </c>
      <c r="C2704" s="187">
        <v>89</v>
      </c>
      <c r="D2704">
        <v>0</v>
      </c>
      <c r="E2704" s="184"/>
      <c r="F2704" s="184"/>
      <c r="G2704" s="185"/>
      <c r="H2704" s="184"/>
      <c r="I2704" s="185"/>
      <c r="J2704" s="184"/>
      <c r="K2704" s="184"/>
    </row>
    <row r="2705" spans="1:11" ht="12.75">
      <c r="A2705">
        <v>494</v>
      </c>
      <c r="B2705">
        <v>983</v>
      </c>
      <c r="C2705" s="187">
        <v>64</v>
      </c>
      <c r="D2705">
        <v>0</v>
      </c>
      <c r="E2705" s="184"/>
      <c r="F2705" s="184"/>
      <c r="G2705" s="185"/>
      <c r="H2705" s="184"/>
      <c r="I2705" s="185"/>
      <c r="J2705" s="184"/>
      <c r="K2705" s="184"/>
    </row>
    <row r="2706" spans="1:11" ht="12.75">
      <c r="A2706">
        <v>494</v>
      </c>
      <c r="B2706">
        <v>986</v>
      </c>
      <c r="C2706" s="187">
        <v>84.5</v>
      </c>
      <c r="D2706">
        <v>0</v>
      </c>
      <c r="E2706" s="184"/>
      <c r="F2706" s="184"/>
      <c r="G2706" s="185"/>
      <c r="H2706" s="184"/>
      <c r="I2706" s="185"/>
      <c r="J2706" s="184"/>
      <c r="K2706" s="184"/>
    </row>
    <row r="2707" spans="1:11" ht="12.75">
      <c r="A2707">
        <v>494</v>
      </c>
      <c r="B2707">
        <v>987</v>
      </c>
      <c r="C2707" s="187">
        <v>81.5</v>
      </c>
      <c r="D2707">
        <v>0</v>
      </c>
      <c r="E2707" s="184"/>
      <c r="F2707" s="184"/>
      <c r="G2707" s="185"/>
      <c r="H2707" s="184"/>
      <c r="I2707" s="185"/>
      <c r="J2707" s="184"/>
      <c r="K2707" s="184"/>
    </row>
    <row r="2708" spans="1:11" ht="12.75">
      <c r="A2708">
        <v>494</v>
      </c>
      <c r="B2708">
        <v>988</v>
      </c>
      <c r="C2708" s="187">
        <v>81.5</v>
      </c>
      <c r="D2708">
        <v>0</v>
      </c>
      <c r="E2708" s="184"/>
      <c r="F2708" s="184"/>
      <c r="G2708" s="185"/>
      <c r="H2708" s="184"/>
      <c r="I2708" s="185"/>
      <c r="J2708" s="184"/>
      <c r="K2708" s="184"/>
    </row>
    <row r="2709" spans="1:11" ht="12.75">
      <c r="A2709">
        <v>494</v>
      </c>
      <c r="B2709">
        <v>989</v>
      </c>
      <c r="C2709" s="187">
        <v>82</v>
      </c>
      <c r="D2709">
        <v>0</v>
      </c>
      <c r="E2709" s="184"/>
      <c r="F2709" s="184"/>
      <c r="G2709" s="185"/>
      <c r="H2709" s="184"/>
      <c r="I2709" s="185"/>
      <c r="J2709" s="184"/>
      <c r="K2709" s="184"/>
    </row>
    <row r="2710" spans="1:11" ht="12.75">
      <c r="A2710">
        <v>496</v>
      </c>
      <c r="B2710">
        <v>493</v>
      </c>
      <c r="C2710" s="187">
        <v>21.5</v>
      </c>
      <c r="D2710">
        <v>0</v>
      </c>
      <c r="E2710" s="184"/>
      <c r="F2710" s="184"/>
      <c r="G2710" s="185"/>
      <c r="H2710" s="184"/>
      <c r="I2710" s="185"/>
      <c r="J2710" s="184"/>
      <c r="K2710" s="184"/>
    </row>
    <row r="2711" spans="1:11" ht="12.75">
      <c r="A2711">
        <v>496</v>
      </c>
      <c r="B2711">
        <v>494</v>
      </c>
      <c r="C2711" s="187">
        <v>11.300000190734863</v>
      </c>
      <c r="D2711">
        <v>0</v>
      </c>
      <c r="E2711" s="184"/>
      <c r="F2711" s="184"/>
      <c r="G2711" s="185"/>
      <c r="H2711" s="184"/>
      <c r="I2711" s="185"/>
      <c r="J2711" s="184"/>
      <c r="K2711" s="184"/>
    </row>
    <row r="2712" spans="1:11" ht="12.75">
      <c r="A2712">
        <v>496</v>
      </c>
      <c r="B2712">
        <v>497</v>
      </c>
      <c r="C2712" s="187">
        <v>3</v>
      </c>
      <c r="D2712">
        <v>0</v>
      </c>
      <c r="E2712" s="184"/>
      <c r="F2712" s="184"/>
      <c r="G2712" s="185"/>
      <c r="H2712" s="184"/>
      <c r="I2712" s="185"/>
      <c r="J2712" s="184"/>
      <c r="K2712" s="184"/>
    </row>
    <row r="2713" spans="1:11" ht="12.75">
      <c r="A2713">
        <v>496</v>
      </c>
      <c r="B2713">
        <v>499</v>
      </c>
      <c r="C2713" s="187">
        <v>12</v>
      </c>
      <c r="D2713">
        <v>0</v>
      </c>
      <c r="E2713" s="184"/>
      <c r="F2713" s="184"/>
      <c r="G2713" s="185"/>
      <c r="H2713" s="184"/>
      <c r="I2713" s="185"/>
      <c r="J2713" s="184"/>
      <c r="K2713" s="184"/>
    </row>
    <row r="2714" spans="1:11" ht="12.75">
      <c r="A2714">
        <v>496</v>
      </c>
      <c r="B2714">
        <v>979</v>
      </c>
      <c r="C2714" s="187">
        <v>92</v>
      </c>
      <c r="D2714">
        <v>0</v>
      </c>
      <c r="E2714" s="184"/>
      <c r="F2714" s="184"/>
      <c r="G2714" s="185"/>
      <c r="H2714" s="184"/>
      <c r="I2714" s="185"/>
      <c r="J2714" s="184"/>
      <c r="K2714" s="184"/>
    </row>
    <row r="2715" spans="1:11" ht="12.75">
      <c r="A2715">
        <v>496</v>
      </c>
      <c r="B2715">
        <v>980</v>
      </c>
      <c r="C2715" s="187">
        <v>85.5</v>
      </c>
      <c r="D2715">
        <v>0</v>
      </c>
      <c r="E2715" s="184"/>
      <c r="F2715" s="184"/>
      <c r="G2715" s="185"/>
      <c r="H2715" s="184"/>
      <c r="I2715" s="185"/>
      <c r="J2715" s="184"/>
      <c r="K2715" s="184"/>
    </row>
    <row r="2716" spans="1:11" ht="12.75">
      <c r="A2716">
        <v>496</v>
      </c>
      <c r="B2716">
        <v>981</v>
      </c>
      <c r="C2716" s="187">
        <v>80</v>
      </c>
      <c r="D2716">
        <v>0</v>
      </c>
      <c r="E2716" s="184"/>
      <c r="F2716" s="184"/>
      <c r="G2716" s="185"/>
      <c r="H2716" s="184"/>
      <c r="I2716" s="185"/>
      <c r="J2716" s="184"/>
      <c r="K2716" s="184"/>
    </row>
    <row r="2717" spans="1:11" ht="12.75">
      <c r="A2717">
        <v>496</v>
      </c>
      <c r="B2717">
        <v>982</v>
      </c>
      <c r="C2717" s="187">
        <v>80</v>
      </c>
      <c r="D2717">
        <v>0</v>
      </c>
      <c r="E2717" s="184"/>
      <c r="F2717" s="184"/>
      <c r="G2717" s="185"/>
      <c r="H2717" s="184"/>
      <c r="I2717" s="185"/>
      <c r="J2717" s="184"/>
      <c r="K2717" s="184"/>
    </row>
    <row r="2718" spans="1:11" ht="12.75">
      <c r="A2718">
        <v>496</v>
      </c>
      <c r="B2718">
        <v>983</v>
      </c>
      <c r="C2718" s="187">
        <v>55.5</v>
      </c>
      <c r="D2718">
        <v>0</v>
      </c>
      <c r="E2718" s="184"/>
      <c r="F2718" s="184"/>
      <c r="G2718" s="185"/>
      <c r="H2718" s="184"/>
      <c r="I2718" s="185"/>
      <c r="J2718" s="184"/>
      <c r="K2718" s="184"/>
    </row>
    <row r="2719" spans="1:11" ht="12.75">
      <c r="A2719">
        <v>496</v>
      </c>
      <c r="B2719">
        <v>986</v>
      </c>
      <c r="C2719" s="187">
        <v>76</v>
      </c>
      <c r="D2719">
        <v>0</v>
      </c>
      <c r="E2719" s="184"/>
      <c r="F2719" s="184"/>
      <c r="G2719" s="185"/>
      <c r="H2719" s="184"/>
      <c r="I2719" s="185"/>
      <c r="J2719" s="184"/>
      <c r="K2719" s="184"/>
    </row>
    <row r="2720" spans="1:11" ht="12.75">
      <c r="A2720">
        <v>496</v>
      </c>
      <c r="B2720">
        <v>987</v>
      </c>
      <c r="C2720" s="187">
        <v>74.5</v>
      </c>
      <c r="D2720">
        <v>0</v>
      </c>
      <c r="E2720" s="184"/>
      <c r="F2720" s="184"/>
      <c r="G2720" s="185"/>
      <c r="H2720" s="184"/>
      <c r="I2720" s="185"/>
      <c r="J2720" s="184"/>
      <c r="K2720" s="184"/>
    </row>
    <row r="2721" spans="1:11" ht="12.75">
      <c r="A2721">
        <v>496</v>
      </c>
      <c r="B2721">
        <v>988</v>
      </c>
      <c r="C2721" s="187">
        <v>74.5</v>
      </c>
      <c r="D2721">
        <v>0</v>
      </c>
      <c r="E2721" s="184"/>
      <c r="F2721" s="184"/>
      <c r="G2721" s="185"/>
      <c r="H2721" s="184"/>
      <c r="I2721" s="185"/>
      <c r="J2721" s="184"/>
      <c r="K2721" s="184"/>
    </row>
    <row r="2722" spans="1:11" ht="12.75">
      <c r="A2722">
        <v>496</v>
      </c>
      <c r="B2722">
        <v>989</v>
      </c>
      <c r="C2722" s="187">
        <v>76.5</v>
      </c>
      <c r="D2722">
        <v>0</v>
      </c>
      <c r="E2722" s="184"/>
      <c r="F2722" s="184"/>
      <c r="G2722" s="185"/>
      <c r="H2722" s="184"/>
      <c r="I2722" s="185"/>
      <c r="J2722" s="184"/>
      <c r="K2722" s="184"/>
    </row>
    <row r="2723" spans="1:11" ht="12.75">
      <c r="A2723">
        <v>497</v>
      </c>
      <c r="B2723">
        <v>493</v>
      </c>
      <c r="C2723" s="187">
        <v>22.299999237060547</v>
      </c>
      <c r="D2723">
        <v>0</v>
      </c>
      <c r="E2723" s="184"/>
      <c r="F2723" s="184"/>
      <c r="G2723" s="185"/>
      <c r="H2723" s="184"/>
      <c r="I2723" s="185"/>
      <c r="J2723" s="184"/>
      <c r="K2723" s="184"/>
    </row>
    <row r="2724" spans="1:11" ht="12.75">
      <c r="A2724">
        <v>497</v>
      </c>
      <c r="B2724">
        <v>494</v>
      </c>
      <c r="C2724" s="187">
        <v>11</v>
      </c>
      <c r="D2724">
        <v>0</v>
      </c>
      <c r="E2724" s="184"/>
      <c r="F2724" s="184"/>
      <c r="G2724" s="185"/>
      <c r="H2724" s="184"/>
      <c r="I2724" s="185"/>
      <c r="J2724" s="184"/>
      <c r="K2724" s="184"/>
    </row>
    <row r="2725" spans="1:11" ht="12.75">
      <c r="A2725">
        <v>497</v>
      </c>
      <c r="B2725">
        <v>496</v>
      </c>
      <c r="C2725" s="187">
        <v>3</v>
      </c>
      <c r="D2725">
        <v>0</v>
      </c>
      <c r="E2725" s="184"/>
      <c r="F2725" s="184"/>
      <c r="G2725" s="185"/>
      <c r="H2725" s="184"/>
      <c r="I2725" s="185"/>
      <c r="J2725" s="184"/>
      <c r="K2725" s="184"/>
    </row>
    <row r="2726" spans="1:11" ht="12.75">
      <c r="A2726">
        <v>497</v>
      </c>
      <c r="B2726">
        <v>499</v>
      </c>
      <c r="C2726" s="187">
        <v>13.300000190734863</v>
      </c>
      <c r="D2726">
        <v>0</v>
      </c>
      <c r="E2726" s="184"/>
      <c r="F2726" s="184"/>
      <c r="G2726" s="185"/>
      <c r="H2726" s="184"/>
      <c r="I2726" s="185"/>
      <c r="J2726" s="184"/>
      <c r="K2726" s="184"/>
    </row>
    <row r="2727" spans="1:11" ht="12.75">
      <c r="A2727">
        <v>497</v>
      </c>
      <c r="B2727">
        <v>508</v>
      </c>
      <c r="C2727" s="187">
        <v>7.400000095367432</v>
      </c>
      <c r="D2727">
        <v>0</v>
      </c>
      <c r="E2727" s="184"/>
      <c r="F2727" s="184"/>
      <c r="G2727" s="185"/>
      <c r="H2727" s="184"/>
      <c r="I2727" s="185"/>
      <c r="J2727" s="184"/>
      <c r="K2727" s="184"/>
    </row>
    <row r="2728" spans="1:11" ht="12.75">
      <c r="A2728">
        <v>499</v>
      </c>
      <c r="B2728">
        <v>290</v>
      </c>
      <c r="C2728" s="187">
        <v>4</v>
      </c>
      <c r="D2728">
        <v>0</v>
      </c>
      <c r="E2728" s="184"/>
      <c r="F2728" s="184"/>
      <c r="G2728" s="185"/>
      <c r="H2728" s="184"/>
      <c r="I2728" s="185"/>
      <c r="J2728" s="184"/>
      <c r="K2728" s="184"/>
    </row>
    <row r="2729" spans="1:11" ht="12.75">
      <c r="A2729">
        <v>499</v>
      </c>
      <c r="B2729">
        <v>493</v>
      </c>
      <c r="C2729" s="187">
        <v>32.70000076293945</v>
      </c>
      <c r="D2729">
        <v>0</v>
      </c>
      <c r="E2729" s="184"/>
      <c r="F2729" s="184"/>
      <c r="G2729" s="185"/>
      <c r="H2729" s="184"/>
      <c r="I2729" s="185"/>
      <c r="J2729" s="184"/>
      <c r="K2729" s="184"/>
    </row>
    <row r="2730" spans="1:11" ht="12.75">
      <c r="A2730">
        <v>499</v>
      </c>
      <c r="B2730">
        <v>496</v>
      </c>
      <c r="C2730" s="187">
        <v>12</v>
      </c>
      <c r="D2730">
        <v>0</v>
      </c>
      <c r="E2730" s="184"/>
      <c r="F2730" s="184"/>
      <c r="G2730" s="185"/>
      <c r="H2730" s="184"/>
      <c r="I2730" s="185"/>
      <c r="J2730" s="184"/>
      <c r="K2730" s="184"/>
    </row>
    <row r="2731" spans="1:11" ht="12.75">
      <c r="A2731">
        <v>499</v>
      </c>
      <c r="B2731">
        <v>497</v>
      </c>
      <c r="C2731" s="187">
        <v>13.300000190734863</v>
      </c>
      <c r="D2731">
        <v>0</v>
      </c>
      <c r="E2731" s="184"/>
      <c r="F2731" s="184"/>
      <c r="G2731" s="185"/>
      <c r="H2731" s="184"/>
      <c r="I2731" s="185"/>
      <c r="J2731" s="184"/>
      <c r="K2731" s="184"/>
    </row>
    <row r="2732" spans="1:11" ht="12.75">
      <c r="A2732">
        <v>499</v>
      </c>
      <c r="B2732">
        <v>509</v>
      </c>
      <c r="C2732" s="187">
        <v>8.600000381469727</v>
      </c>
      <c r="D2732">
        <v>0</v>
      </c>
      <c r="E2732" s="184"/>
      <c r="F2732" s="184"/>
      <c r="G2732" s="185"/>
      <c r="H2732" s="184"/>
      <c r="I2732" s="185"/>
      <c r="J2732" s="184"/>
      <c r="K2732" s="184"/>
    </row>
    <row r="2733" spans="1:11" ht="12.75">
      <c r="A2733">
        <v>499</v>
      </c>
      <c r="B2733">
        <v>522</v>
      </c>
      <c r="C2733" s="187">
        <v>87.9000015258789</v>
      </c>
      <c r="D2733">
        <v>0</v>
      </c>
      <c r="E2733" s="184"/>
      <c r="F2733" s="184"/>
      <c r="G2733" s="185"/>
      <c r="H2733" s="184"/>
      <c r="I2733" s="185"/>
      <c r="J2733" s="184"/>
      <c r="K2733" s="184"/>
    </row>
    <row r="2734" spans="1:11" ht="12.75">
      <c r="A2734">
        <v>499</v>
      </c>
      <c r="B2734">
        <v>523</v>
      </c>
      <c r="C2734" s="187">
        <v>103</v>
      </c>
      <c r="D2734">
        <v>0</v>
      </c>
      <c r="E2734" s="184"/>
      <c r="F2734" s="184"/>
      <c r="G2734" s="185"/>
      <c r="H2734" s="184"/>
      <c r="I2734" s="185"/>
      <c r="J2734" s="184"/>
      <c r="K2734" s="184"/>
    </row>
    <row r="2735" spans="1:11" ht="12.75">
      <c r="A2735">
        <v>499</v>
      </c>
      <c r="B2735">
        <v>963</v>
      </c>
      <c r="C2735" s="187">
        <v>97.4000015258789</v>
      </c>
      <c r="D2735">
        <v>0</v>
      </c>
      <c r="E2735" s="184"/>
      <c r="F2735" s="184"/>
      <c r="G2735" s="185"/>
      <c r="H2735" s="184"/>
      <c r="I2735" s="185"/>
      <c r="J2735" s="184"/>
      <c r="K2735" s="184"/>
    </row>
    <row r="2736" spans="1:11" ht="12.75">
      <c r="A2736">
        <v>499</v>
      </c>
      <c r="B2736">
        <v>964</v>
      </c>
      <c r="C2736" s="187">
        <v>97.5999984741211</v>
      </c>
      <c r="D2736">
        <v>0</v>
      </c>
      <c r="E2736" s="184"/>
      <c r="F2736" s="184"/>
      <c r="G2736" s="185"/>
      <c r="H2736" s="184"/>
      <c r="I2736" s="185"/>
      <c r="J2736" s="184"/>
      <c r="K2736" s="184"/>
    </row>
    <row r="2737" spans="1:11" ht="12.75">
      <c r="A2737">
        <v>499</v>
      </c>
      <c r="B2737">
        <v>965</v>
      </c>
      <c r="C2737" s="187">
        <v>101</v>
      </c>
      <c r="D2737">
        <v>0</v>
      </c>
      <c r="E2737" s="184"/>
      <c r="F2737" s="184"/>
      <c r="G2737" s="185"/>
      <c r="H2737" s="184"/>
      <c r="I2737" s="185"/>
      <c r="J2737" s="184"/>
      <c r="K2737" s="184"/>
    </row>
    <row r="2738" spans="1:11" ht="12.75">
      <c r="A2738">
        <v>499</v>
      </c>
      <c r="B2738">
        <v>970</v>
      </c>
      <c r="C2738" s="187">
        <v>143</v>
      </c>
      <c r="D2738">
        <v>0</v>
      </c>
      <c r="E2738" s="184"/>
      <c r="F2738" s="184"/>
      <c r="G2738" s="185"/>
      <c r="H2738" s="184"/>
      <c r="I2738" s="185"/>
      <c r="J2738" s="184"/>
      <c r="K2738" s="184"/>
    </row>
    <row r="2739" spans="1:11" ht="12.75">
      <c r="A2739">
        <v>499</v>
      </c>
      <c r="B2739">
        <v>972</v>
      </c>
      <c r="C2739" s="187">
        <v>93</v>
      </c>
      <c r="D2739">
        <v>0</v>
      </c>
      <c r="E2739" s="184"/>
      <c r="F2739" s="184"/>
      <c r="G2739" s="185"/>
      <c r="H2739" s="184"/>
      <c r="I2739" s="185"/>
      <c r="J2739" s="184"/>
      <c r="K2739" s="184"/>
    </row>
    <row r="2740" spans="1:11" ht="12.75">
      <c r="A2740">
        <v>499</v>
      </c>
      <c r="B2740">
        <v>974</v>
      </c>
      <c r="C2740" s="187">
        <v>116</v>
      </c>
      <c r="D2740">
        <v>0</v>
      </c>
      <c r="E2740" s="184"/>
      <c r="F2740" s="184"/>
      <c r="G2740" s="185"/>
      <c r="H2740" s="184"/>
      <c r="I2740" s="185"/>
      <c r="J2740" s="184"/>
      <c r="K2740" s="184"/>
    </row>
    <row r="2741" spans="1:11" ht="12.75">
      <c r="A2741">
        <v>499</v>
      </c>
      <c r="B2741">
        <v>977</v>
      </c>
      <c r="C2741" s="187">
        <v>93.5</v>
      </c>
      <c r="D2741">
        <v>0</v>
      </c>
      <c r="E2741" s="184"/>
      <c r="F2741" s="184"/>
      <c r="G2741" s="185"/>
      <c r="H2741" s="184"/>
      <c r="I2741" s="185"/>
      <c r="J2741" s="184"/>
      <c r="K2741" s="184"/>
    </row>
    <row r="2742" spans="1:11" ht="12.75">
      <c r="A2742">
        <v>499</v>
      </c>
      <c r="B2742">
        <v>979</v>
      </c>
      <c r="C2742" s="187">
        <v>80.5</v>
      </c>
      <c r="D2742">
        <v>0</v>
      </c>
      <c r="E2742" s="184"/>
      <c r="F2742" s="184"/>
      <c r="G2742" s="185"/>
      <c r="H2742" s="184"/>
      <c r="I2742" s="185"/>
      <c r="J2742" s="184"/>
      <c r="K2742" s="184"/>
    </row>
    <row r="2743" spans="1:11" ht="12.75">
      <c r="A2743">
        <v>499</v>
      </c>
      <c r="B2743">
        <v>980</v>
      </c>
      <c r="C2743" s="187">
        <v>75</v>
      </c>
      <c r="D2743">
        <v>0</v>
      </c>
      <c r="E2743" s="184"/>
      <c r="F2743" s="184"/>
      <c r="G2743" s="185"/>
      <c r="H2743" s="184"/>
      <c r="I2743" s="185"/>
      <c r="J2743" s="184"/>
      <c r="K2743" s="184"/>
    </row>
    <row r="2744" spans="1:11" ht="12.75">
      <c r="A2744">
        <v>499</v>
      </c>
      <c r="B2744">
        <v>981</v>
      </c>
      <c r="C2744" s="187">
        <v>70</v>
      </c>
      <c r="D2744">
        <v>0</v>
      </c>
      <c r="E2744" s="184"/>
      <c r="F2744" s="184"/>
      <c r="G2744" s="185"/>
      <c r="H2744" s="184"/>
      <c r="I2744" s="185"/>
      <c r="J2744" s="184"/>
      <c r="K2744" s="184"/>
    </row>
    <row r="2745" spans="1:11" ht="12.75">
      <c r="A2745">
        <v>499</v>
      </c>
      <c r="B2745">
        <v>982</v>
      </c>
      <c r="C2745" s="187">
        <v>73</v>
      </c>
      <c r="D2745">
        <v>0</v>
      </c>
      <c r="E2745" s="184"/>
      <c r="F2745" s="184"/>
      <c r="G2745" s="185"/>
      <c r="H2745" s="184"/>
      <c r="I2745" s="185"/>
      <c r="J2745" s="184"/>
      <c r="K2745" s="184"/>
    </row>
    <row r="2746" spans="1:11" ht="12.75">
      <c r="A2746">
        <v>499</v>
      </c>
      <c r="B2746">
        <v>983</v>
      </c>
      <c r="C2746" s="187">
        <v>49.900001525878906</v>
      </c>
      <c r="D2746">
        <v>0</v>
      </c>
      <c r="E2746" s="184"/>
      <c r="F2746" s="184"/>
      <c r="G2746" s="185"/>
      <c r="H2746" s="184"/>
      <c r="I2746" s="185"/>
      <c r="J2746" s="184"/>
      <c r="K2746" s="184"/>
    </row>
    <row r="2747" spans="1:11" ht="12.75">
      <c r="A2747">
        <v>499</v>
      </c>
      <c r="B2747">
        <v>984</v>
      </c>
      <c r="C2747" s="187">
        <v>60.5</v>
      </c>
      <c r="D2747">
        <v>0</v>
      </c>
      <c r="E2747" s="184"/>
      <c r="F2747" s="184"/>
      <c r="G2747" s="185"/>
      <c r="H2747" s="184"/>
      <c r="I2747" s="185"/>
      <c r="J2747" s="184"/>
      <c r="K2747" s="184"/>
    </row>
    <row r="2748" spans="1:11" ht="12.75">
      <c r="A2748">
        <v>499</v>
      </c>
      <c r="B2748">
        <v>985</v>
      </c>
      <c r="C2748" s="187">
        <v>55</v>
      </c>
      <c r="D2748">
        <v>0</v>
      </c>
      <c r="E2748" s="184"/>
      <c r="F2748" s="184"/>
      <c r="G2748" s="185"/>
      <c r="H2748" s="184"/>
      <c r="I2748" s="185"/>
      <c r="J2748" s="184"/>
      <c r="K2748" s="184"/>
    </row>
    <row r="2749" spans="1:11" ht="12.75">
      <c r="A2749">
        <v>499</v>
      </c>
      <c r="B2749">
        <v>986</v>
      </c>
      <c r="C2749" s="187">
        <v>70.5</v>
      </c>
      <c r="D2749">
        <v>0</v>
      </c>
      <c r="E2749" s="184"/>
      <c r="F2749" s="184"/>
      <c r="G2749" s="185"/>
      <c r="H2749" s="184"/>
      <c r="I2749" s="185"/>
      <c r="J2749" s="184"/>
      <c r="K2749" s="184"/>
    </row>
    <row r="2750" spans="1:11" ht="12.75">
      <c r="A2750">
        <v>499</v>
      </c>
      <c r="B2750">
        <v>987</v>
      </c>
      <c r="C2750" s="187">
        <v>70.5</v>
      </c>
      <c r="D2750">
        <v>0</v>
      </c>
      <c r="E2750" s="184"/>
      <c r="F2750" s="184"/>
      <c r="G2750" s="185"/>
      <c r="H2750" s="184"/>
      <c r="I2750" s="185"/>
      <c r="J2750" s="184"/>
      <c r="K2750" s="184"/>
    </row>
    <row r="2751" spans="1:11" ht="12.75">
      <c r="A2751">
        <v>499</v>
      </c>
      <c r="B2751">
        <v>988</v>
      </c>
      <c r="C2751" s="187">
        <v>71</v>
      </c>
      <c r="D2751">
        <v>0</v>
      </c>
      <c r="E2751" s="184"/>
      <c r="F2751" s="184"/>
      <c r="G2751" s="185"/>
      <c r="H2751" s="184"/>
      <c r="I2751" s="185"/>
      <c r="J2751" s="184"/>
      <c r="K2751" s="184"/>
    </row>
    <row r="2752" spans="1:11" ht="12.75">
      <c r="A2752">
        <v>499</v>
      </c>
      <c r="B2752">
        <v>989</v>
      </c>
      <c r="C2752" s="187">
        <v>74</v>
      </c>
      <c r="D2752">
        <v>0</v>
      </c>
      <c r="E2752" s="184"/>
      <c r="F2752" s="184"/>
      <c r="G2752" s="185"/>
      <c r="H2752" s="184"/>
      <c r="I2752" s="185"/>
      <c r="J2752" s="184"/>
      <c r="K2752" s="184"/>
    </row>
    <row r="2753" spans="1:11" ht="12.75">
      <c r="A2753">
        <v>500</v>
      </c>
      <c r="B2753">
        <v>321</v>
      </c>
      <c r="C2753" s="187">
        <v>72.5</v>
      </c>
      <c r="D2753">
        <v>0</v>
      </c>
      <c r="E2753" s="184"/>
      <c r="F2753" s="184"/>
      <c r="G2753" s="185"/>
      <c r="H2753" s="184"/>
      <c r="I2753" s="185"/>
      <c r="J2753" s="184"/>
      <c r="K2753" s="184"/>
    </row>
    <row r="2754" spans="1:11" ht="12.75">
      <c r="A2754">
        <v>500</v>
      </c>
      <c r="B2754">
        <v>322</v>
      </c>
      <c r="C2754" s="187">
        <v>69</v>
      </c>
      <c r="D2754">
        <v>0</v>
      </c>
      <c r="E2754" s="184"/>
      <c r="F2754" s="184"/>
      <c r="G2754" s="185"/>
      <c r="H2754" s="184"/>
      <c r="I2754" s="185"/>
      <c r="J2754" s="184"/>
      <c r="K2754" s="184"/>
    </row>
    <row r="2755" spans="1:11" ht="12.75">
      <c r="A2755">
        <v>500</v>
      </c>
      <c r="B2755">
        <v>328</v>
      </c>
      <c r="C2755" s="187">
        <v>59</v>
      </c>
      <c r="D2755">
        <v>0</v>
      </c>
      <c r="E2755" s="184"/>
      <c r="F2755" s="184"/>
      <c r="G2755" s="185"/>
      <c r="H2755" s="184"/>
      <c r="I2755" s="185"/>
      <c r="J2755" s="184"/>
      <c r="K2755" s="184"/>
    </row>
    <row r="2756" spans="1:11" ht="12.75">
      <c r="A2756">
        <v>500</v>
      </c>
      <c r="B2756">
        <v>338</v>
      </c>
      <c r="C2756" s="187">
        <v>41</v>
      </c>
      <c r="D2756">
        <v>0</v>
      </c>
      <c r="E2756" s="184"/>
      <c r="F2756" s="184"/>
      <c r="G2756" s="185"/>
      <c r="H2756" s="184"/>
      <c r="I2756" s="185"/>
      <c r="J2756" s="184"/>
      <c r="K2756" s="184"/>
    </row>
    <row r="2757" spans="1:11" ht="12.75">
      <c r="A2757">
        <v>500</v>
      </c>
      <c r="B2757">
        <v>356</v>
      </c>
      <c r="C2757" s="187">
        <v>38.900001525878906</v>
      </c>
      <c r="D2757">
        <v>0</v>
      </c>
      <c r="E2757" s="184"/>
      <c r="F2757" s="184"/>
      <c r="G2757" s="185"/>
      <c r="H2757" s="184"/>
      <c r="I2757" s="185"/>
      <c r="J2757" s="184"/>
      <c r="K2757" s="184"/>
    </row>
    <row r="2758" spans="1:11" ht="12.75">
      <c r="A2758">
        <v>500</v>
      </c>
      <c r="B2758">
        <v>367</v>
      </c>
      <c r="C2758" s="187">
        <v>47.400001525878906</v>
      </c>
      <c r="D2758">
        <v>0</v>
      </c>
      <c r="E2758" s="184"/>
      <c r="F2758" s="184"/>
      <c r="G2758" s="185"/>
      <c r="H2758" s="184"/>
      <c r="I2758" s="185"/>
      <c r="J2758" s="184"/>
      <c r="K2758" s="184"/>
    </row>
    <row r="2759" spans="1:11" ht="12.75">
      <c r="A2759">
        <v>500</v>
      </c>
      <c r="B2759">
        <v>372</v>
      </c>
      <c r="C2759" s="187">
        <v>44.900001525878906</v>
      </c>
      <c r="D2759">
        <v>0</v>
      </c>
      <c r="E2759" s="184"/>
      <c r="F2759" s="184"/>
      <c r="G2759" s="185"/>
      <c r="H2759" s="184"/>
      <c r="I2759" s="185"/>
      <c r="J2759" s="184"/>
      <c r="K2759" s="184"/>
    </row>
    <row r="2760" spans="1:11" ht="12.75">
      <c r="A2760">
        <v>500</v>
      </c>
      <c r="B2760">
        <v>490</v>
      </c>
      <c r="C2760" s="187">
        <v>12.199999809265137</v>
      </c>
      <c r="D2760">
        <v>0</v>
      </c>
      <c r="E2760" s="184"/>
      <c r="F2760" s="184"/>
      <c r="G2760" s="185"/>
      <c r="H2760" s="184"/>
      <c r="I2760" s="185"/>
      <c r="J2760" s="184"/>
      <c r="K2760" s="184"/>
    </row>
    <row r="2761" spans="1:11" ht="12.75">
      <c r="A2761">
        <v>500</v>
      </c>
      <c r="B2761">
        <v>501</v>
      </c>
      <c r="C2761" s="187">
        <v>13.5</v>
      </c>
      <c r="D2761">
        <v>0</v>
      </c>
      <c r="E2761" s="184"/>
      <c r="F2761" s="184"/>
      <c r="G2761" s="185"/>
      <c r="H2761" s="184"/>
      <c r="I2761" s="185"/>
      <c r="J2761" s="184"/>
      <c r="K2761" s="184"/>
    </row>
    <row r="2762" spans="1:11" ht="12.75">
      <c r="A2762">
        <v>500</v>
      </c>
      <c r="B2762">
        <v>502</v>
      </c>
      <c r="C2762" s="187">
        <v>24.600000381469727</v>
      </c>
      <c r="D2762">
        <v>0</v>
      </c>
      <c r="E2762" s="184"/>
      <c r="F2762" s="184"/>
      <c r="G2762" s="185"/>
      <c r="H2762" s="184"/>
      <c r="I2762" s="185"/>
      <c r="J2762" s="184"/>
      <c r="K2762" s="184"/>
    </row>
    <row r="2763" spans="1:11" ht="12.75">
      <c r="A2763">
        <v>500</v>
      </c>
      <c r="B2763">
        <v>986</v>
      </c>
      <c r="C2763" s="187">
        <v>120</v>
      </c>
      <c r="D2763">
        <v>0</v>
      </c>
      <c r="E2763" s="184"/>
      <c r="F2763" s="184"/>
      <c r="G2763" s="185"/>
      <c r="H2763" s="184"/>
      <c r="I2763" s="185"/>
      <c r="J2763" s="184"/>
      <c r="K2763" s="184"/>
    </row>
    <row r="2764" spans="1:11" ht="12.75">
      <c r="A2764">
        <v>500</v>
      </c>
      <c r="B2764">
        <v>987</v>
      </c>
      <c r="C2764" s="187">
        <v>113</v>
      </c>
      <c r="D2764">
        <v>0</v>
      </c>
      <c r="E2764" s="184"/>
      <c r="F2764" s="184"/>
      <c r="G2764" s="185"/>
      <c r="H2764" s="184"/>
      <c r="I2764" s="185"/>
      <c r="J2764" s="184"/>
      <c r="K2764" s="184"/>
    </row>
    <row r="2765" spans="1:11" ht="12.75">
      <c r="A2765">
        <v>500</v>
      </c>
      <c r="B2765">
        <v>988</v>
      </c>
      <c r="C2765" s="187">
        <v>112</v>
      </c>
      <c r="D2765">
        <v>0</v>
      </c>
      <c r="E2765" s="184"/>
      <c r="F2765" s="184"/>
      <c r="G2765" s="185"/>
      <c r="H2765" s="184"/>
      <c r="I2765" s="185"/>
      <c r="J2765" s="184"/>
      <c r="K2765" s="184"/>
    </row>
    <row r="2766" spans="1:11" ht="12.75">
      <c r="A2766">
        <v>500</v>
      </c>
      <c r="B2766">
        <v>989</v>
      </c>
      <c r="C2766" s="187">
        <v>108</v>
      </c>
      <c r="D2766">
        <v>0</v>
      </c>
      <c r="E2766" s="184"/>
      <c r="F2766" s="184"/>
      <c r="G2766" s="185"/>
      <c r="H2766" s="184"/>
      <c r="I2766" s="185"/>
      <c r="J2766" s="184"/>
      <c r="K2766" s="184"/>
    </row>
    <row r="2767" spans="1:11" ht="12.75">
      <c r="A2767">
        <v>501</v>
      </c>
      <c r="B2767">
        <v>338</v>
      </c>
      <c r="C2767" s="187">
        <v>43.79999923706055</v>
      </c>
      <c r="D2767">
        <v>0</v>
      </c>
      <c r="E2767" s="184"/>
      <c r="F2767" s="184"/>
      <c r="G2767" s="185"/>
      <c r="H2767" s="184"/>
      <c r="I2767" s="185"/>
      <c r="J2767" s="184"/>
      <c r="K2767" s="184"/>
    </row>
    <row r="2768" spans="1:11" ht="12.75">
      <c r="A2768">
        <v>501</v>
      </c>
      <c r="B2768">
        <v>356</v>
      </c>
      <c r="C2768" s="187">
        <v>31.600000381469727</v>
      </c>
      <c r="D2768">
        <v>0</v>
      </c>
      <c r="E2768" s="184"/>
      <c r="F2768" s="184"/>
      <c r="G2768" s="185"/>
      <c r="H2768" s="184"/>
      <c r="I2768" s="185"/>
      <c r="J2768" s="184"/>
      <c r="K2768" s="184"/>
    </row>
    <row r="2769" spans="1:11" ht="12.75">
      <c r="A2769">
        <v>501</v>
      </c>
      <c r="B2769">
        <v>363</v>
      </c>
      <c r="C2769" s="187">
        <v>36.20000076293945</v>
      </c>
      <c r="D2769">
        <v>0</v>
      </c>
      <c r="E2769" s="184"/>
      <c r="F2769" s="184"/>
      <c r="G2769" s="185"/>
      <c r="H2769" s="184"/>
      <c r="I2769" s="185"/>
      <c r="J2769" s="184"/>
      <c r="K2769" s="184"/>
    </row>
    <row r="2770" spans="1:11" ht="12.75">
      <c r="A2770">
        <v>501</v>
      </c>
      <c r="B2770">
        <v>367</v>
      </c>
      <c r="C2770" s="187">
        <v>37.900001525878906</v>
      </c>
      <c r="D2770">
        <v>0</v>
      </c>
      <c r="E2770" s="184"/>
      <c r="F2770" s="184"/>
      <c r="G2770" s="185"/>
      <c r="H2770" s="184"/>
      <c r="I2770" s="185"/>
      <c r="J2770" s="184"/>
      <c r="K2770" s="184"/>
    </row>
    <row r="2771" spans="1:11" ht="12.75">
      <c r="A2771">
        <v>501</v>
      </c>
      <c r="B2771">
        <v>372</v>
      </c>
      <c r="C2771" s="187">
        <v>33.5</v>
      </c>
      <c r="D2771">
        <v>0</v>
      </c>
      <c r="E2771" s="184"/>
      <c r="F2771" s="184"/>
      <c r="G2771" s="185"/>
      <c r="H2771" s="184"/>
      <c r="I2771" s="185"/>
      <c r="J2771" s="184"/>
      <c r="K2771" s="184"/>
    </row>
    <row r="2772" spans="1:11" ht="12.75">
      <c r="A2772">
        <v>501</v>
      </c>
      <c r="B2772">
        <v>500</v>
      </c>
      <c r="C2772" s="187">
        <v>13.5</v>
      </c>
      <c r="D2772">
        <v>0</v>
      </c>
      <c r="E2772" s="184"/>
      <c r="F2772" s="184"/>
      <c r="G2772" s="185"/>
      <c r="H2772" s="184"/>
      <c r="I2772" s="185"/>
      <c r="J2772" s="184"/>
      <c r="K2772" s="184"/>
    </row>
    <row r="2773" spans="1:11" ht="12.75">
      <c r="A2773">
        <v>501</v>
      </c>
      <c r="B2773">
        <v>502</v>
      </c>
      <c r="C2773" s="187">
        <v>11.800000190734863</v>
      </c>
      <c r="D2773">
        <v>0</v>
      </c>
      <c r="E2773" s="184"/>
      <c r="F2773" s="184"/>
      <c r="G2773" s="185"/>
      <c r="H2773" s="184"/>
      <c r="I2773" s="185"/>
      <c r="J2773" s="184"/>
      <c r="K2773" s="184"/>
    </row>
    <row r="2774" spans="1:11" ht="12.75">
      <c r="A2774">
        <v>501</v>
      </c>
      <c r="B2774">
        <v>504</v>
      </c>
      <c r="C2774" s="187">
        <v>22.799999237060547</v>
      </c>
      <c r="D2774">
        <v>0</v>
      </c>
      <c r="E2774" s="184"/>
      <c r="F2774" s="184"/>
      <c r="G2774" s="185"/>
      <c r="H2774" s="184"/>
      <c r="I2774" s="185"/>
      <c r="J2774" s="184"/>
      <c r="K2774" s="184"/>
    </row>
    <row r="2775" spans="1:11" ht="12.75">
      <c r="A2775">
        <v>502</v>
      </c>
      <c r="B2775">
        <v>321</v>
      </c>
      <c r="C2775" s="187">
        <v>85</v>
      </c>
      <c r="D2775">
        <v>0</v>
      </c>
      <c r="E2775" s="184"/>
      <c r="F2775" s="184"/>
      <c r="G2775" s="185"/>
      <c r="H2775" s="184"/>
      <c r="I2775" s="185"/>
      <c r="J2775" s="184"/>
      <c r="K2775" s="184"/>
    </row>
    <row r="2776" spans="1:11" ht="12.75">
      <c r="A2776">
        <v>502</v>
      </c>
      <c r="B2776">
        <v>322</v>
      </c>
      <c r="C2776" s="187">
        <v>84.0999984741211</v>
      </c>
      <c r="D2776">
        <v>0</v>
      </c>
      <c r="E2776" s="184"/>
      <c r="F2776" s="184"/>
      <c r="G2776" s="185"/>
      <c r="H2776" s="184"/>
      <c r="I2776" s="185"/>
      <c r="J2776" s="184"/>
      <c r="K2776" s="184"/>
    </row>
    <row r="2777" spans="1:11" ht="12.75">
      <c r="A2777">
        <v>502</v>
      </c>
      <c r="B2777">
        <v>328</v>
      </c>
      <c r="C2777" s="187">
        <v>70.5</v>
      </c>
      <c r="D2777">
        <v>0</v>
      </c>
      <c r="E2777" s="184"/>
      <c r="F2777" s="184"/>
      <c r="G2777" s="185"/>
      <c r="H2777" s="184"/>
      <c r="I2777" s="185"/>
      <c r="J2777" s="184"/>
      <c r="K2777" s="184"/>
    </row>
    <row r="2778" spans="1:11" ht="12.75">
      <c r="A2778">
        <v>502</v>
      </c>
      <c r="B2778">
        <v>338</v>
      </c>
      <c r="C2778" s="187">
        <v>44.599998474121094</v>
      </c>
      <c r="D2778">
        <v>0</v>
      </c>
      <c r="E2778" s="184"/>
      <c r="F2778" s="184"/>
      <c r="G2778" s="185"/>
      <c r="H2778" s="184"/>
      <c r="I2778" s="185"/>
      <c r="J2778" s="184"/>
      <c r="K2778" s="184"/>
    </row>
    <row r="2779" spans="1:11" ht="12.75">
      <c r="A2779">
        <v>502</v>
      </c>
      <c r="B2779">
        <v>356</v>
      </c>
      <c r="C2779" s="187">
        <v>24.299999237060547</v>
      </c>
      <c r="D2779">
        <v>0</v>
      </c>
      <c r="E2779" s="184"/>
      <c r="F2779" s="184"/>
      <c r="G2779" s="185"/>
      <c r="H2779" s="184"/>
      <c r="I2779" s="185"/>
      <c r="J2779" s="184"/>
      <c r="K2779" s="184"/>
    </row>
    <row r="2780" spans="1:11" ht="12.75">
      <c r="A2780">
        <v>502</v>
      </c>
      <c r="B2780">
        <v>363</v>
      </c>
      <c r="C2780" s="187">
        <v>28</v>
      </c>
      <c r="D2780">
        <v>0</v>
      </c>
      <c r="E2780" s="184"/>
      <c r="F2780" s="184"/>
      <c r="G2780" s="185"/>
      <c r="H2780" s="184"/>
      <c r="I2780" s="185"/>
      <c r="J2780" s="184"/>
      <c r="K2780" s="184"/>
    </row>
    <row r="2781" spans="1:11" ht="12.75">
      <c r="A2781">
        <v>502</v>
      </c>
      <c r="B2781">
        <v>367</v>
      </c>
      <c r="C2781" s="187">
        <v>27.799999237060547</v>
      </c>
      <c r="D2781">
        <v>0</v>
      </c>
      <c r="E2781" s="184"/>
      <c r="F2781" s="184"/>
      <c r="G2781" s="185"/>
      <c r="H2781" s="184"/>
      <c r="I2781" s="185"/>
      <c r="J2781" s="184"/>
      <c r="K2781" s="184"/>
    </row>
    <row r="2782" spans="1:11" ht="12.75">
      <c r="A2782">
        <v>502</v>
      </c>
      <c r="B2782">
        <v>372</v>
      </c>
      <c r="C2782" s="187">
        <v>21.600000381469727</v>
      </c>
      <c r="D2782">
        <v>0</v>
      </c>
      <c r="E2782" s="184"/>
      <c r="F2782" s="184"/>
      <c r="G2782" s="185"/>
      <c r="H2782" s="184"/>
      <c r="I2782" s="185"/>
      <c r="J2782" s="184"/>
      <c r="K2782" s="184"/>
    </row>
    <row r="2783" spans="1:11" ht="12.75">
      <c r="A2783">
        <v>502</v>
      </c>
      <c r="B2783">
        <v>384</v>
      </c>
      <c r="C2783" s="187">
        <v>40.70000076293945</v>
      </c>
      <c r="D2783">
        <v>0</v>
      </c>
      <c r="E2783" s="184"/>
      <c r="F2783" s="184"/>
      <c r="G2783" s="185"/>
      <c r="H2783" s="184"/>
      <c r="I2783" s="185"/>
      <c r="J2783" s="184"/>
      <c r="K2783" s="184"/>
    </row>
    <row r="2784" spans="1:11" ht="12.75">
      <c r="A2784">
        <v>502</v>
      </c>
      <c r="B2784">
        <v>407</v>
      </c>
      <c r="C2784" s="187">
        <v>59.400001525878906</v>
      </c>
      <c r="D2784">
        <v>0</v>
      </c>
      <c r="E2784" s="184"/>
      <c r="F2784" s="184"/>
      <c r="G2784" s="185"/>
      <c r="H2784" s="184"/>
      <c r="I2784" s="185"/>
      <c r="J2784" s="184"/>
      <c r="K2784" s="184"/>
    </row>
    <row r="2785" spans="1:11" ht="12.75">
      <c r="A2785">
        <v>502</v>
      </c>
      <c r="B2785">
        <v>413</v>
      </c>
      <c r="C2785" s="187">
        <v>64.5999984741211</v>
      </c>
      <c r="D2785">
        <v>0</v>
      </c>
      <c r="E2785" s="184"/>
      <c r="F2785" s="184"/>
      <c r="G2785" s="185"/>
      <c r="H2785" s="184"/>
      <c r="I2785" s="185"/>
      <c r="J2785" s="184"/>
      <c r="K2785" s="184"/>
    </row>
    <row r="2786" spans="1:11" ht="12.75">
      <c r="A2786">
        <v>502</v>
      </c>
      <c r="B2786">
        <v>421</v>
      </c>
      <c r="C2786" s="187">
        <v>74.4000015258789</v>
      </c>
      <c r="D2786">
        <v>0</v>
      </c>
      <c r="E2786" s="184"/>
      <c r="F2786" s="184"/>
      <c r="G2786" s="185"/>
      <c r="H2786" s="184"/>
      <c r="I2786" s="185"/>
      <c r="J2786" s="184"/>
      <c r="K2786" s="184"/>
    </row>
    <row r="2787" spans="1:11" ht="12.75">
      <c r="A2787">
        <v>502</v>
      </c>
      <c r="B2787">
        <v>464</v>
      </c>
      <c r="C2787" s="187">
        <v>79.5999984741211</v>
      </c>
      <c r="D2787">
        <v>0</v>
      </c>
      <c r="E2787" s="184"/>
      <c r="F2787" s="184"/>
      <c r="G2787" s="185"/>
      <c r="H2787" s="184"/>
      <c r="I2787" s="185"/>
      <c r="J2787" s="184"/>
      <c r="K2787" s="184"/>
    </row>
    <row r="2788" spans="1:11" ht="12.75">
      <c r="A2788">
        <v>502</v>
      </c>
      <c r="B2788">
        <v>500</v>
      </c>
      <c r="C2788" s="187">
        <v>24.600000381469727</v>
      </c>
      <c r="D2788">
        <v>0</v>
      </c>
      <c r="E2788" s="184"/>
      <c r="F2788" s="184"/>
      <c r="G2788" s="185"/>
      <c r="H2788" s="184"/>
      <c r="I2788" s="185"/>
      <c r="J2788" s="184"/>
      <c r="K2788" s="184"/>
    </row>
    <row r="2789" spans="1:11" ht="12.75">
      <c r="A2789">
        <v>502</v>
      </c>
      <c r="B2789">
        <v>501</v>
      </c>
      <c r="C2789" s="187">
        <v>11.800000190734863</v>
      </c>
      <c r="D2789">
        <v>0</v>
      </c>
      <c r="E2789" s="184"/>
      <c r="F2789" s="184"/>
      <c r="G2789" s="185"/>
      <c r="H2789" s="184"/>
      <c r="I2789" s="185"/>
      <c r="J2789" s="184"/>
      <c r="K2789" s="184"/>
    </row>
    <row r="2790" spans="1:11" ht="12.75">
      <c r="A2790">
        <v>502</v>
      </c>
      <c r="B2790">
        <v>504</v>
      </c>
      <c r="C2790" s="187">
        <v>12.800000190734863</v>
      </c>
      <c r="D2790">
        <v>0</v>
      </c>
      <c r="E2790" s="184"/>
      <c r="F2790" s="184"/>
      <c r="G2790" s="185"/>
      <c r="H2790" s="184"/>
      <c r="I2790" s="185"/>
      <c r="J2790" s="184"/>
      <c r="K2790" s="184"/>
    </row>
    <row r="2791" spans="1:11" ht="12.75">
      <c r="A2791">
        <v>502</v>
      </c>
      <c r="B2791">
        <v>512</v>
      </c>
      <c r="C2791" s="187">
        <v>83.5</v>
      </c>
      <c r="D2791">
        <v>0</v>
      </c>
      <c r="E2791" s="184"/>
      <c r="F2791" s="184"/>
      <c r="G2791" s="185"/>
      <c r="H2791" s="184"/>
      <c r="I2791" s="185"/>
      <c r="J2791" s="184"/>
      <c r="K2791" s="184"/>
    </row>
    <row r="2792" spans="1:11" ht="12.75">
      <c r="A2792">
        <v>502</v>
      </c>
      <c r="B2792">
        <v>513</v>
      </c>
      <c r="C2792" s="187">
        <v>94.69999694824219</v>
      </c>
      <c r="D2792">
        <v>0</v>
      </c>
      <c r="E2792" s="184"/>
      <c r="F2792" s="184"/>
      <c r="G2792" s="185"/>
      <c r="H2792" s="184"/>
      <c r="I2792" s="185"/>
      <c r="J2792" s="184"/>
      <c r="K2792" s="184"/>
    </row>
    <row r="2793" spans="1:11" ht="12.75">
      <c r="A2793">
        <v>502</v>
      </c>
      <c r="B2793">
        <v>515</v>
      </c>
      <c r="C2793" s="187">
        <v>100</v>
      </c>
      <c r="D2793">
        <v>0</v>
      </c>
      <c r="E2793" s="184"/>
      <c r="F2793" s="184"/>
      <c r="G2793" s="185"/>
      <c r="H2793" s="184"/>
      <c r="I2793" s="185"/>
      <c r="J2793" s="184"/>
      <c r="K2793" s="184"/>
    </row>
    <row r="2794" spans="1:11" ht="12.75">
      <c r="A2794">
        <v>502</v>
      </c>
      <c r="B2794">
        <v>518</v>
      </c>
      <c r="C2794" s="187">
        <v>108.19999694824219</v>
      </c>
      <c r="D2794">
        <v>0</v>
      </c>
      <c r="E2794" s="184"/>
      <c r="F2794" s="184"/>
      <c r="G2794" s="185"/>
      <c r="H2794" s="184"/>
      <c r="I2794" s="185"/>
      <c r="J2794" s="184"/>
      <c r="K2794" s="184"/>
    </row>
    <row r="2795" spans="1:11" ht="12.75">
      <c r="A2795">
        <v>504</v>
      </c>
      <c r="B2795">
        <v>338</v>
      </c>
      <c r="C2795" s="187">
        <v>55.79999923706055</v>
      </c>
      <c r="D2795">
        <v>0</v>
      </c>
      <c r="E2795" s="184"/>
      <c r="F2795" s="184"/>
      <c r="G2795" s="185"/>
      <c r="H2795" s="184"/>
      <c r="I2795" s="185"/>
      <c r="J2795" s="184"/>
      <c r="K2795" s="184"/>
    </row>
    <row r="2796" spans="1:11" ht="12.75">
      <c r="A2796">
        <v>504</v>
      </c>
      <c r="B2796">
        <v>356</v>
      </c>
      <c r="C2796" s="187">
        <v>31.5</v>
      </c>
      <c r="D2796">
        <v>0</v>
      </c>
      <c r="E2796" s="184"/>
      <c r="F2796" s="184"/>
      <c r="G2796" s="185"/>
      <c r="H2796" s="184"/>
      <c r="I2796" s="185"/>
      <c r="J2796" s="184"/>
      <c r="K2796" s="184"/>
    </row>
    <row r="2797" spans="1:11" ht="12.75">
      <c r="A2797">
        <v>504</v>
      </c>
      <c r="B2797">
        <v>363</v>
      </c>
      <c r="C2797" s="187">
        <v>31.899999618530273</v>
      </c>
      <c r="D2797">
        <v>0</v>
      </c>
      <c r="E2797" s="184"/>
      <c r="F2797" s="184"/>
      <c r="G2797" s="185"/>
      <c r="H2797" s="184"/>
      <c r="I2797" s="185"/>
      <c r="J2797" s="184"/>
      <c r="K2797" s="184"/>
    </row>
    <row r="2798" spans="1:11" ht="12.75">
      <c r="A2798">
        <v>504</v>
      </c>
      <c r="B2798">
        <v>367</v>
      </c>
      <c r="C2798" s="187">
        <v>29.399999618530273</v>
      </c>
      <c r="D2798">
        <v>0</v>
      </c>
      <c r="E2798" s="184"/>
      <c r="F2798" s="184"/>
      <c r="G2798" s="185"/>
      <c r="H2798" s="184"/>
      <c r="I2798" s="185"/>
      <c r="J2798" s="184"/>
      <c r="K2798" s="184"/>
    </row>
    <row r="2799" spans="1:11" ht="12.75">
      <c r="A2799">
        <v>504</v>
      </c>
      <c r="B2799">
        <v>372</v>
      </c>
      <c r="C2799" s="187">
        <v>19.799999237060547</v>
      </c>
      <c r="D2799">
        <v>0</v>
      </c>
      <c r="E2799" s="184"/>
      <c r="F2799" s="184"/>
      <c r="G2799" s="185"/>
      <c r="H2799" s="184"/>
      <c r="I2799" s="185"/>
      <c r="J2799" s="184"/>
      <c r="K2799" s="184"/>
    </row>
    <row r="2800" spans="1:11" ht="12.75">
      <c r="A2800">
        <v>504</v>
      </c>
      <c r="B2800">
        <v>501</v>
      </c>
      <c r="C2800" s="187">
        <v>22.799999237060547</v>
      </c>
      <c r="D2800">
        <v>0</v>
      </c>
      <c r="E2800" s="184"/>
      <c r="F2800" s="184"/>
      <c r="G2800" s="185"/>
      <c r="H2800" s="184"/>
      <c r="I2800" s="185"/>
      <c r="J2800" s="184"/>
      <c r="K2800" s="184"/>
    </row>
    <row r="2801" spans="1:11" ht="12.75">
      <c r="A2801">
        <v>504</v>
      </c>
      <c r="B2801">
        <v>502</v>
      </c>
      <c r="C2801" s="187">
        <v>12.800000190734863</v>
      </c>
      <c r="D2801">
        <v>0</v>
      </c>
      <c r="E2801" s="184"/>
      <c r="F2801" s="184"/>
      <c r="G2801" s="185"/>
      <c r="H2801" s="184"/>
      <c r="I2801" s="185"/>
      <c r="J2801" s="184"/>
      <c r="K2801" s="184"/>
    </row>
    <row r="2802" spans="1:11" ht="12.75">
      <c r="A2802">
        <v>504</v>
      </c>
      <c r="B2802">
        <v>505</v>
      </c>
      <c r="C2802" s="187">
        <v>10.800000190734863</v>
      </c>
      <c r="D2802">
        <v>0</v>
      </c>
      <c r="E2802" s="184"/>
      <c r="F2802" s="184"/>
      <c r="G2802" s="185"/>
      <c r="H2802" s="184"/>
      <c r="I2802" s="185"/>
      <c r="J2802" s="184"/>
      <c r="K2802" s="184"/>
    </row>
    <row r="2803" spans="1:11" ht="12.75">
      <c r="A2803">
        <v>504</v>
      </c>
      <c r="B2803">
        <v>512</v>
      </c>
      <c r="C2803" s="187">
        <v>71.69999694824219</v>
      </c>
      <c r="D2803">
        <v>0</v>
      </c>
      <c r="E2803" s="184"/>
      <c r="F2803" s="184"/>
      <c r="G2803" s="185"/>
      <c r="H2803" s="184"/>
      <c r="I2803" s="185"/>
      <c r="J2803" s="184"/>
      <c r="K2803" s="184"/>
    </row>
    <row r="2804" spans="1:11" ht="12.75">
      <c r="A2804">
        <v>505</v>
      </c>
      <c r="B2804">
        <v>363</v>
      </c>
      <c r="C2804" s="187">
        <v>40.599998474121094</v>
      </c>
      <c r="D2804">
        <v>0</v>
      </c>
      <c r="E2804" s="184"/>
      <c r="F2804" s="184"/>
      <c r="G2804" s="185"/>
      <c r="H2804" s="184"/>
      <c r="I2804" s="185"/>
      <c r="J2804" s="184"/>
      <c r="K2804" s="184"/>
    </row>
    <row r="2805" spans="1:11" ht="12.75">
      <c r="A2805">
        <v>505</v>
      </c>
      <c r="B2805">
        <v>372</v>
      </c>
      <c r="C2805" s="187">
        <v>26.399999618530273</v>
      </c>
      <c r="D2805">
        <v>0</v>
      </c>
      <c r="E2805" s="184"/>
      <c r="F2805" s="184"/>
      <c r="G2805" s="185"/>
      <c r="H2805" s="184"/>
      <c r="I2805" s="185"/>
      <c r="J2805" s="184"/>
      <c r="K2805" s="184"/>
    </row>
    <row r="2806" spans="1:11" ht="12.75">
      <c r="A2806">
        <v>505</v>
      </c>
      <c r="B2806">
        <v>384</v>
      </c>
      <c r="C2806" s="187">
        <v>43.900001525878906</v>
      </c>
      <c r="D2806">
        <v>0</v>
      </c>
      <c r="E2806" s="184"/>
      <c r="F2806" s="184"/>
      <c r="G2806" s="185"/>
      <c r="H2806" s="184"/>
      <c r="I2806" s="185"/>
      <c r="J2806" s="184"/>
      <c r="K2806" s="184"/>
    </row>
    <row r="2807" spans="1:11" ht="12.75">
      <c r="A2807">
        <v>505</v>
      </c>
      <c r="B2807">
        <v>393</v>
      </c>
      <c r="C2807" s="187">
        <v>47.900001525878906</v>
      </c>
      <c r="D2807">
        <v>0</v>
      </c>
      <c r="E2807" s="184"/>
      <c r="F2807" s="184"/>
      <c r="G2807" s="185"/>
      <c r="H2807" s="184"/>
      <c r="I2807" s="185"/>
      <c r="J2807" s="184"/>
      <c r="K2807" s="184"/>
    </row>
    <row r="2808" spans="1:11" ht="12.75">
      <c r="A2808">
        <v>505</v>
      </c>
      <c r="B2808">
        <v>401</v>
      </c>
      <c r="C2808" s="187">
        <v>49</v>
      </c>
      <c r="D2808">
        <v>0</v>
      </c>
      <c r="E2808" s="184"/>
      <c r="F2808" s="184"/>
      <c r="G2808" s="185"/>
      <c r="H2808" s="184"/>
      <c r="I2808" s="185"/>
      <c r="J2808" s="184"/>
      <c r="K2808" s="184"/>
    </row>
    <row r="2809" spans="1:11" ht="12.75">
      <c r="A2809">
        <v>505</v>
      </c>
      <c r="B2809">
        <v>407</v>
      </c>
      <c r="C2809" s="187">
        <v>51.20000076293945</v>
      </c>
      <c r="D2809">
        <v>0</v>
      </c>
      <c r="E2809" s="184"/>
      <c r="F2809" s="184"/>
      <c r="G2809" s="185"/>
      <c r="H2809" s="184"/>
      <c r="I2809" s="185"/>
      <c r="J2809" s="184"/>
      <c r="K2809" s="184"/>
    </row>
    <row r="2810" spans="1:11" ht="12.75">
      <c r="A2810">
        <v>505</v>
      </c>
      <c r="B2810">
        <v>413</v>
      </c>
      <c r="C2810" s="187">
        <v>52.20000076293945</v>
      </c>
      <c r="D2810">
        <v>0</v>
      </c>
      <c r="E2810" s="184"/>
      <c r="F2810" s="184"/>
      <c r="G2810" s="185"/>
      <c r="H2810" s="184"/>
      <c r="I2810" s="185"/>
      <c r="J2810" s="184"/>
      <c r="K2810" s="184"/>
    </row>
    <row r="2811" spans="1:11" ht="12.75">
      <c r="A2811">
        <v>505</v>
      </c>
      <c r="B2811">
        <v>418</v>
      </c>
      <c r="C2811" s="187">
        <v>61.400001525878906</v>
      </c>
      <c r="D2811">
        <v>0</v>
      </c>
      <c r="E2811" s="184"/>
      <c r="F2811" s="184"/>
      <c r="G2811" s="185"/>
      <c r="H2811" s="184"/>
      <c r="I2811" s="185"/>
      <c r="J2811" s="184"/>
      <c r="K2811" s="184"/>
    </row>
    <row r="2812" spans="1:11" ht="12.75">
      <c r="A2812">
        <v>505</v>
      </c>
      <c r="B2812">
        <v>421</v>
      </c>
      <c r="C2812" s="187">
        <v>60.20000076293945</v>
      </c>
      <c r="D2812">
        <v>0</v>
      </c>
      <c r="E2812" s="184"/>
      <c r="F2812" s="184"/>
      <c r="G2812" s="185"/>
      <c r="H2812" s="184"/>
      <c r="I2812" s="185"/>
      <c r="J2812" s="184"/>
      <c r="K2812" s="184"/>
    </row>
    <row r="2813" spans="1:11" ht="12.75">
      <c r="A2813">
        <v>505</v>
      </c>
      <c r="B2813">
        <v>464</v>
      </c>
      <c r="C2813" s="187">
        <v>62.900001525878906</v>
      </c>
      <c r="D2813">
        <v>0</v>
      </c>
      <c r="E2813" s="184"/>
      <c r="F2813" s="184"/>
      <c r="G2813" s="185"/>
      <c r="H2813" s="184"/>
      <c r="I2813" s="185"/>
      <c r="J2813" s="184"/>
      <c r="K2813" s="184"/>
    </row>
    <row r="2814" spans="1:11" ht="12.75">
      <c r="A2814">
        <v>505</v>
      </c>
      <c r="B2814">
        <v>504</v>
      </c>
      <c r="C2814" s="187">
        <v>10.800000190734863</v>
      </c>
      <c r="D2814">
        <v>0</v>
      </c>
      <c r="E2814" s="184"/>
      <c r="F2814" s="184"/>
      <c r="G2814" s="185"/>
      <c r="H2814" s="184"/>
      <c r="I2814" s="185"/>
      <c r="J2814" s="184"/>
      <c r="K2814" s="184"/>
    </row>
    <row r="2815" spans="1:11" ht="12.75">
      <c r="A2815">
        <v>505</v>
      </c>
      <c r="B2815">
        <v>506</v>
      </c>
      <c r="C2815" s="187">
        <v>13.399999618530273</v>
      </c>
      <c r="D2815">
        <v>0</v>
      </c>
      <c r="E2815" s="184"/>
      <c r="F2815" s="184"/>
      <c r="G2815" s="185"/>
      <c r="H2815" s="184"/>
      <c r="I2815" s="185"/>
      <c r="J2815" s="184"/>
      <c r="K2815" s="184"/>
    </row>
    <row r="2816" spans="1:11" ht="12.75">
      <c r="A2816">
        <v>505</v>
      </c>
      <c r="B2816">
        <v>507</v>
      </c>
      <c r="C2816" s="187">
        <v>24.200000762939453</v>
      </c>
      <c r="D2816">
        <v>0</v>
      </c>
      <c r="E2816" s="184"/>
      <c r="F2816" s="184"/>
      <c r="G2816" s="185"/>
      <c r="H2816" s="184"/>
      <c r="I2816" s="185"/>
      <c r="J2816" s="184"/>
      <c r="K2816" s="184"/>
    </row>
    <row r="2817" spans="1:11" ht="12.75">
      <c r="A2817">
        <v>505</v>
      </c>
      <c r="B2817">
        <v>512</v>
      </c>
      <c r="C2817" s="187">
        <v>64</v>
      </c>
      <c r="D2817">
        <v>0</v>
      </c>
      <c r="E2817" s="184"/>
      <c r="F2817" s="184"/>
      <c r="G2817" s="185"/>
      <c r="H2817" s="184"/>
      <c r="I2817" s="185"/>
      <c r="J2817" s="184"/>
      <c r="K2817" s="184"/>
    </row>
    <row r="2818" spans="1:11" ht="12.75">
      <c r="A2818">
        <v>505</v>
      </c>
      <c r="B2818">
        <v>513</v>
      </c>
      <c r="C2818" s="187">
        <v>73.69999694824219</v>
      </c>
      <c r="D2818">
        <v>0</v>
      </c>
      <c r="E2818" s="184"/>
      <c r="F2818" s="184"/>
      <c r="G2818" s="185"/>
      <c r="H2818" s="184"/>
      <c r="I2818" s="185"/>
      <c r="J2818" s="184"/>
      <c r="K2818" s="184"/>
    </row>
    <row r="2819" spans="1:11" ht="12.75">
      <c r="A2819">
        <v>505</v>
      </c>
      <c r="B2819">
        <v>515</v>
      </c>
      <c r="C2819" s="187">
        <v>78</v>
      </c>
      <c r="D2819">
        <v>0</v>
      </c>
      <c r="E2819" s="184"/>
      <c r="F2819" s="184"/>
      <c r="G2819" s="185"/>
      <c r="H2819" s="184"/>
      <c r="I2819" s="185"/>
      <c r="J2819" s="184"/>
      <c r="K2819" s="184"/>
    </row>
    <row r="2820" spans="1:11" ht="12.75">
      <c r="A2820">
        <v>505</v>
      </c>
      <c r="B2820">
        <v>518</v>
      </c>
      <c r="C2820" s="187">
        <v>85.69999694824219</v>
      </c>
      <c r="D2820">
        <v>0</v>
      </c>
      <c r="E2820" s="184"/>
      <c r="F2820" s="184"/>
      <c r="G2820" s="185"/>
      <c r="H2820" s="184"/>
      <c r="I2820" s="185"/>
      <c r="J2820" s="184"/>
      <c r="K2820" s="184"/>
    </row>
    <row r="2821" spans="1:11" ht="12.75">
      <c r="A2821">
        <v>505</v>
      </c>
      <c r="B2821">
        <v>520</v>
      </c>
      <c r="C2821" s="187">
        <v>95.80000305175781</v>
      </c>
      <c r="D2821">
        <v>0</v>
      </c>
      <c r="E2821" s="184"/>
      <c r="F2821" s="184"/>
      <c r="G2821" s="185"/>
      <c r="H2821" s="184"/>
      <c r="I2821" s="185"/>
      <c r="J2821" s="184"/>
      <c r="K2821" s="184"/>
    </row>
    <row r="2822" spans="1:11" ht="12.75">
      <c r="A2822">
        <v>506</v>
      </c>
      <c r="B2822">
        <v>418</v>
      </c>
      <c r="C2822" s="187">
        <v>56.400001525878906</v>
      </c>
      <c r="D2822">
        <v>0</v>
      </c>
      <c r="E2822" s="184"/>
      <c r="F2822" s="184"/>
      <c r="G2822" s="185"/>
      <c r="H2822" s="184"/>
      <c r="I2822" s="185"/>
      <c r="J2822" s="184"/>
      <c r="K2822" s="184"/>
    </row>
    <row r="2823" spans="1:11" ht="12.75">
      <c r="A2823">
        <v>506</v>
      </c>
      <c r="B2823">
        <v>505</v>
      </c>
      <c r="C2823" s="187">
        <v>13.399999618530273</v>
      </c>
      <c r="D2823">
        <v>0</v>
      </c>
      <c r="E2823" s="184"/>
      <c r="F2823" s="184"/>
      <c r="G2823" s="185"/>
      <c r="H2823" s="184"/>
      <c r="I2823" s="185"/>
      <c r="J2823" s="184"/>
      <c r="K2823" s="184"/>
    </row>
    <row r="2824" spans="1:11" ht="12.75">
      <c r="A2824">
        <v>506</v>
      </c>
      <c r="B2824">
        <v>507</v>
      </c>
      <c r="C2824" s="187">
        <v>12</v>
      </c>
      <c r="D2824">
        <v>0</v>
      </c>
      <c r="E2824" s="184"/>
      <c r="F2824" s="184"/>
      <c r="G2824" s="185"/>
      <c r="H2824" s="184"/>
      <c r="I2824" s="185"/>
      <c r="J2824" s="184"/>
      <c r="K2824" s="184"/>
    </row>
    <row r="2825" spans="1:11" ht="12.75">
      <c r="A2825">
        <v>506</v>
      </c>
      <c r="B2825">
        <v>510</v>
      </c>
      <c r="C2825" s="187">
        <v>39.79999923706055</v>
      </c>
      <c r="D2825">
        <v>0</v>
      </c>
      <c r="E2825" s="184"/>
      <c r="F2825" s="184"/>
      <c r="G2825" s="185"/>
      <c r="H2825" s="184"/>
      <c r="I2825" s="185"/>
      <c r="J2825" s="184"/>
      <c r="K2825" s="184"/>
    </row>
    <row r="2826" spans="1:11" ht="12.75">
      <c r="A2826">
        <v>506</v>
      </c>
      <c r="B2826">
        <v>511</v>
      </c>
      <c r="C2826" s="187">
        <v>50.900001525878906</v>
      </c>
      <c r="D2826">
        <v>0</v>
      </c>
      <c r="E2826" s="184"/>
      <c r="F2826" s="184"/>
      <c r="G2826" s="185"/>
      <c r="H2826" s="184"/>
      <c r="I2826" s="185"/>
      <c r="J2826" s="184"/>
      <c r="K2826" s="184"/>
    </row>
    <row r="2827" spans="1:11" ht="12.75">
      <c r="A2827">
        <v>506</v>
      </c>
      <c r="B2827">
        <v>512</v>
      </c>
      <c r="C2827" s="187">
        <v>54.099998474121094</v>
      </c>
      <c r="D2827">
        <v>0</v>
      </c>
      <c r="E2827" s="184"/>
      <c r="F2827" s="184"/>
      <c r="G2827" s="185"/>
      <c r="H2827" s="184"/>
      <c r="I2827" s="185"/>
      <c r="J2827" s="184"/>
      <c r="K2827" s="184"/>
    </row>
    <row r="2828" spans="1:11" ht="12.75">
      <c r="A2828">
        <v>506</v>
      </c>
      <c r="B2828">
        <v>513</v>
      </c>
      <c r="C2828" s="187">
        <v>62.400001525878906</v>
      </c>
      <c r="D2828">
        <v>0</v>
      </c>
      <c r="E2828" s="184"/>
      <c r="F2828" s="184"/>
      <c r="G2828" s="185"/>
      <c r="H2828" s="184"/>
      <c r="I2828" s="185"/>
      <c r="J2828" s="184"/>
      <c r="K2828" s="184"/>
    </row>
    <row r="2829" spans="1:11" ht="12.75">
      <c r="A2829">
        <v>506</v>
      </c>
      <c r="B2829">
        <v>515</v>
      </c>
      <c r="C2829" s="187">
        <v>66.19999694824219</v>
      </c>
      <c r="D2829">
        <v>0</v>
      </c>
      <c r="E2829" s="184"/>
      <c r="F2829" s="184"/>
      <c r="G2829" s="185"/>
      <c r="H2829" s="184"/>
      <c r="I2829" s="185"/>
      <c r="J2829" s="184"/>
      <c r="K2829" s="184"/>
    </row>
    <row r="2830" spans="1:11" ht="12.75">
      <c r="A2830">
        <v>506</v>
      </c>
      <c r="B2830">
        <v>516</v>
      </c>
      <c r="C2830" s="187">
        <v>70.30000305175781</v>
      </c>
      <c r="D2830">
        <v>0</v>
      </c>
      <c r="E2830" s="184"/>
      <c r="F2830" s="184"/>
      <c r="G2830" s="185"/>
      <c r="H2830" s="184"/>
      <c r="I2830" s="185"/>
      <c r="J2830" s="184"/>
      <c r="K2830" s="184"/>
    </row>
    <row r="2831" spans="1:11" ht="12.75">
      <c r="A2831">
        <v>506</v>
      </c>
      <c r="B2831">
        <v>518</v>
      </c>
      <c r="C2831" s="187">
        <v>73.5</v>
      </c>
      <c r="D2831">
        <v>0</v>
      </c>
      <c r="E2831" s="184"/>
      <c r="F2831" s="184"/>
      <c r="G2831" s="185"/>
      <c r="H2831" s="184"/>
      <c r="I2831" s="185"/>
      <c r="J2831" s="184"/>
      <c r="K2831" s="184"/>
    </row>
    <row r="2832" spans="1:11" ht="12.75">
      <c r="A2832">
        <v>506</v>
      </c>
      <c r="B2832">
        <v>520</v>
      </c>
      <c r="C2832" s="187">
        <v>82.5999984741211</v>
      </c>
      <c r="D2832">
        <v>0</v>
      </c>
      <c r="E2832" s="184"/>
      <c r="F2832" s="184"/>
      <c r="G2832" s="185"/>
      <c r="H2832" s="184"/>
      <c r="I2832" s="185"/>
      <c r="J2832" s="184"/>
      <c r="K2832" s="184"/>
    </row>
    <row r="2833" spans="1:11" ht="12.75">
      <c r="A2833">
        <v>507</v>
      </c>
      <c r="B2833">
        <v>369</v>
      </c>
      <c r="C2833" s="187">
        <v>68.0999984741211</v>
      </c>
      <c r="D2833">
        <v>0</v>
      </c>
      <c r="E2833" s="184"/>
      <c r="F2833" s="184"/>
      <c r="G2833" s="185"/>
      <c r="H2833" s="184"/>
      <c r="I2833" s="185"/>
      <c r="J2833" s="184"/>
      <c r="K2833" s="184"/>
    </row>
    <row r="2834" spans="1:11" ht="12.75">
      <c r="A2834">
        <v>507</v>
      </c>
      <c r="B2834">
        <v>372</v>
      </c>
      <c r="C2834" s="187">
        <v>47.099998474121094</v>
      </c>
      <c r="D2834">
        <v>0</v>
      </c>
      <c r="E2834" s="184"/>
      <c r="F2834" s="184"/>
      <c r="G2834" s="185"/>
      <c r="H2834" s="184"/>
      <c r="I2834" s="185"/>
      <c r="J2834" s="184"/>
      <c r="K2834" s="184"/>
    </row>
    <row r="2835" spans="1:11" ht="12.75">
      <c r="A2835">
        <v>507</v>
      </c>
      <c r="B2835">
        <v>384</v>
      </c>
      <c r="C2835" s="187">
        <v>60.599998474121094</v>
      </c>
      <c r="D2835">
        <v>0</v>
      </c>
      <c r="E2835" s="184"/>
      <c r="F2835" s="184"/>
      <c r="G2835" s="185"/>
      <c r="H2835" s="184"/>
      <c r="I2835" s="185"/>
      <c r="J2835" s="184"/>
      <c r="K2835" s="184"/>
    </row>
    <row r="2836" spans="1:11" ht="12.75">
      <c r="A2836">
        <v>507</v>
      </c>
      <c r="B2836">
        <v>393</v>
      </c>
      <c r="C2836" s="187">
        <v>61.70000076293945</v>
      </c>
      <c r="D2836">
        <v>0</v>
      </c>
      <c r="E2836" s="184"/>
      <c r="F2836" s="184"/>
      <c r="G2836" s="185"/>
      <c r="H2836" s="184"/>
      <c r="I2836" s="185"/>
      <c r="J2836" s="184"/>
      <c r="K2836" s="184"/>
    </row>
    <row r="2837" spans="1:11" ht="12.75">
      <c r="A2837">
        <v>507</v>
      </c>
      <c r="B2837">
        <v>401</v>
      </c>
      <c r="C2837" s="187">
        <v>58.900001525878906</v>
      </c>
      <c r="D2837">
        <v>0</v>
      </c>
      <c r="E2837" s="184"/>
      <c r="F2837" s="184"/>
      <c r="G2837" s="185"/>
      <c r="H2837" s="184"/>
      <c r="I2837" s="185"/>
      <c r="J2837" s="184"/>
      <c r="K2837" s="184"/>
    </row>
    <row r="2838" spans="1:11" ht="12.75">
      <c r="A2838">
        <v>507</v>
      </c>
      <c r="B2838">
        <v>407</v>
      </c>
      <c r="C2838" s="187">
        <v>57.70000076293945</v>
      </c>
      <c r="D2838">
        <v>0</v>
      </c>
      <c r="E2838" s="184"/>
      <c r="F2838" s="184"/>
      <c r="G2838" s="185"/>
      <c r="H2838" s="184"/>
      <c r="I2838" s="185"/>
      <c r="J2838" s="184"/>
      <c r="K2838" s="184"/>
    </row>
    <row r="2839" spans="1:11" ht="12.75">
      <c r="A2839">
        <v>507</v>
      </c>
      <c r="B2839">
        <v>413</v>
      </c>
      <c r="C2839" s="187">
        <v>53.70000076293945</v>
      </c>
      <c r="D2839">
        <v>0</v>
      </c>
      <c r="E2839" s="184"/>
      <c r="F2839" s="184"/>
      <c r="G2839" s="185"/>
      <c r="H2839" s="184"/>
      <c r="I2839" s="185"/>
      <c r="J2839" s="184"/>
      <c r="K2839" s="184"/>
    </row>
    <row r="2840" spans="1:11" ht="12.75">
      <c r="A2840">
        <v>507</v>
      </c>
      <c r="B2840">
        <v>418</v>
      </c>
      <c r="C2840" s="187">
        <v>60.400001525878906</v>
      </c>
      <c r="D2840">
        <v>0</v>
      </c>
      <c r="E2840" s="184"/>
      <c r="F2840" s="184"/>
      <c r="G2840" s="185"/>
      <c r="H2840" s="184"/>
      <c r="I2840" s="185"/>
      <c r="J2840" s="184"/>
      <c r="K2840" s="184"/>
    </row>
    <row r="2841" spans="1:11" ht="12.75">
      <c r="A2841">
        <v>507</v>
      </c>
      <c r="B2841">
        <v>421</v>
      </c>
      <c r="C2841" s="187">
        <v>58</v>
      </c>
      <c r="D2841">
        <v>0</v>
      </c>
      <c r="E2841" s="184"/>
      <c r="F2841" s="184"/>
      <c r="G2841" s="185"/>
      <c r="H2841" s="184"/>
      <c r="I2841" s="185"/>
      <c r="J2841" s="184"/>
      <c r="K2841" s="184"/>
    </row>
    <row r="2842" spans="1:11" ht="12.75">
      <c r="A2842">
        <v>507</v>
      </c>
      <c r="B2842">
        <v>464</v>
      </c>
      <c r="C2842" s="187">
        <v>56.599998474121094</v>
      </c>
      <c r="D2842">
        <v>0</v>
      </c>
      <c r="E2842" s="184"/>
      <c r="F2842" s="184"/>
      <c r="G2842" s="185"/>
      <c r="H2842" s="184"/>
      <c r="I2842" s="185"/>
      <c r="J2842" s="184"/>
      <c r="K2842" s="184"/>
    </row>
    <row r="2843" spans="1:11" ht="12.75">
      <c r="A2843">
        <v>507</v>
      </c>
      <c r="B2843">
        <v>505</v>
      </c>
      <c r="C2843" s="187">
        <v>24.200000762939453</v>
      </c>
      <c r="D2843">
        <v>0</v>
      </c>
      <c r="E2843" s="184"/>
      <c r="F2843" s="184"/>
      <c r="G2843" s="185"/>
      <c r="H2843" s="184"/>
      <c r="I2843" s="185"/>
      <c r="J2843" s="184"/>
      <c r="K2843" s="184"/>
    </row>
    <row r="2844" spans="1:11" ht="12.75">
      <c r="A2844">
        <v>507</v>
      </c>
      <c r="B2844">
        <v>506</v>
      </c>
      <c r="C2844" s="187">
        <v>12</v>
      </c>
      <c r="D2844">
        <v>0</v>
      </c>
      <c r="E2844" s="184"/>
      <c r="F2844" s="184"/>
      <c r="G2844" s="185"/>
      <c r="H2844" s="184"/>
      <c r="I2844" s="185"/>
      <c r="J2844" s="184"/>
      <c r="K2844" s="184"/>
    </row>
    <row r="2845" spans="1:11" ht="12.75">
      <c r="A2845">
        <v>507</v>
      </c>
      <c r="B2845">
        <v>508</v>
      </c>
      <c r="C2845" s="187">
        <v>9</v>
      </c>
      <c r="D2845">
        <v>0</v>
      </c>
      <c r="E2845" s="184"/>
      <c r="F2845" s="184"/>
      <c r="G2845" s="185"/>
      <c r="H2845" s="184"/>
      <c r="I2845" s="185"/>
      <c r="J2845" s="184"/>
      <c r="K2845" s="184"/>
    </row>
    <row r="2846" spans="1:11" ht="12.75">
      <c r="A2846">
        <v>507</v>
      </c>
      <c r="B2846">
        <v>509</v>
      </c>
      <c r="C2846" s="187">
        <v>21.899999618530273</v>
      </c>
      <c r="D2846">
        <v>0</v>
      </c>
      <c r="E2846" s="184"/>
      <c r="F2846" s="184"/>
      <c r="G2846" s="185"/>
      <c r="H2846" s="184"/>
      <c r="I2846" s="185"/>
      <c r="J2846" s="184"/>
      <c r="K2846" s="184"/>
    </row>
    <row r="2847" spans="1:11" ht="12.75">
      <c r="A2847">
        <v>507</v>
      </c>
      <c r="B2847">
        <v>510</v>
      </c>
      <c r="C2847" s="187">
        <v>29.200000762939453</v>
      </c>
      <c r="D2847">
        <v>0</v>
      </c>
      <c r="E2847" s="184"/>
      <c r="F2847" s="184"/>
      <c r="G2847" s="185"/>
      <c r="H2847" s="184"/>
      <c r="I2847" s="185"/>
      <c r="J2847" s="184"/>
      <c r="K2847" s="184"/>
    </row>
    <row r="2848" spans="1:11" ht="12.75">
      <c r="A2848">
        <v>507</v>
      </c>
      <c r="B2848">
        <v>511</v>
      </c>
      <c r="C2848" s="187">
        <v>41.20000076293945</v>
      </c>
      <c r="D2848">
        <v>0</v>
      </c>
      <c r="E2848" s="184"/>
      <c r="F2848" s="184"/>
      <c r="G2848" s="185"/>
      <c r="H2848" s="184"/>
      <c r="I2848" s="185"/>
      <c r="J2848" s="184"/>
      <c r="K2848" s="184"/>
    </row>
    <row r="2849" spans="1:11" ht="12.75">
      <c r="A2849">
        <v>507</v>
      </c>
      <c r="B2849">
        <v>512</v>
      </c>
      <c r="C2849" s="187">
        <v>52.79999923706055</v>
      </c>
      <c r="D2849">
        <v>0</v>
      </c>
      <c r="E2849" s="184"/>
      <c r="F2849" s="184"/>
      <c r="G2849" s="185"/>
      <c r="H2849" s="184"/>
      <c r="I2849" s="185"/>
      <c r="J2849" s="184"/>
      <c r="K2849" s="184"/>
    </row>
    <row r="2850" spans="1:11" ht="12.75">
      <c r="A2850">
        <v>507</v>
      </c>
      <c r="B2850">
        <v>513</v>
      </c>
      <c r="C2850" s="187">
        <v>58.400001525878906</v>
      </c>
      <c r="D2850">
        <v>0</v>
      </c>
      <c r="E2850" s="184"/>
      <c r="F2850" s="184"/>
      <c r="G2850" s="185"/>
      <c r="H2850" s="184"/>
      <c r="I2850" s="185"/>
      <c r="J2850" s="184"/>
      <c r="K2850" s="184"/>
    </row>
    <row r="2851" spans="1:11" ht="12.75">
      <c r="A2851">
        <v>507</v>
      </c>
      <c r="B2851">
        <v>515</v>
      </c>
      <c r="C2851" s="187">
        <v>60</v>
      </c>
      <c r="D2851">
        <v>0</v>
      </c>
      <c r="E2851" s="184"/>
      <c r="F2851" s="184"/>
      <c r="G2851" s="185"/>
      <c r="H2851" s="184"/>
      <c r="I2851" s="185"/>
      <c r="J2851" s="184"/>
      <c r="K2851" s="184"/>
    </row>
    <row r="2852" spans="1:11" ht="12.75">
      <c r="A2852">
        <v>507</v>
      </c>
      <c r="B2852">
        <v>516</v>
      </c>
      <c r="C2852" s="187">
        <v>61.70000076293945</v>
      </c>
      <c r="D2852">
        <v>0</v>
      </c>
      <c r="E2852" s="184"/>
      <c r="F2852" s="184"/>
      <c r="G2852" s="185"/>
      <c r="H2852" s="184"/>
      <c r="I2852" s="185"/>
      <c r="J2852" s="184"/>
      <c r="K2852" s="184"/>
    </row>
    <row r="2853" spans="1:11" ht="12.75">
      <c r="A2853">
        <v>507</v>
      </c>
      <c r="B2853">
        <v>518</v>
      </c>
      <c r="C2853" s="187">
        <v>66.19999694824219</v>
      </c>
      <c r="D2853">
        <v>0</v>
      </c>
      <c r="E2853" s="184"/>
      <c r="F2853" s="184"/>
      <c r="G2853" s="185"/>
      <c r="H2853" s="184"/>
      <c r="I2853" s="185"/>
      <c r="J2853" s="184"/>
      <c r="K2853" s="184"/>
    </row>
    <row r="2854" spans="1:11" ht="12.75">
      <c r="A2854">
        <v>507</v>
      </c>
      <c r="B2854">
        <v>520</v>
      </c>
      <c r="C2854" s="187">
        <v>74.4000015258789</v>
      </c>
      <c r="D2854">
        <v>0</v>
      </c>
      <c r="E2854" s="184"/>
      <c r="F2854" s="184"/>
      <c r="G2854" s="185"/>
      <c r="H2854" s="184"/>
      <c r="I2854" s="185"/>
      <c r="J2854" s="184"/>
      <c r="K2854" s="184"/>
    </row>
    <row r="2855" spans="1:11" ht="12.75">
      <c r="A2855">
        <v>507</v>
      </c>
      <c r="B2855">
        <v>530</v>
      </c>
      <c r="C2855" s="187">
        <v>55.099998474121094</v>
      </c>
      <c r="D2855">
        <v>0</v>
      </c>
      <c r="E2855" s="184"/>
      <c r="F2855" s="184"/>
      <c r="G2855" s="185"/>
      <c r="H2855" s="184"/>
      <c r="I2855" s="185"/>
      <c r="J2855" s="184"/>
      <c r="K2855" s="184"/>
    </row>
    <row r="2856" spans="1:11" ht="12.75">
      <c r="A2856">
        <v>508</v>
      </c>
      <c r="B2856">
        <v>255</v>
      </c>
      <c r="C2856" s="187">
        <v>65.5999984741211</v>
      </c>
      <c r="D2856">
        <v>0</v>
      </c>
      <c r="E2856" s="184"/>
      <c r="F2856" s="184"/>
      <c r="G2856" s="185"/>
      <c r="H2856" s="184"/>
      <c r="I2856" s="185"/>
      <c r="J2856" s="184"/>
      <c r="K2856" s="184"/>
    </row>
    <row r="2857" spans="1:11" ht="12.75">
      <c r="A2857">
        <v>508</v>
      </c>
      <c r="B2857">
        <v>418</v>
      </c>
      <c r="C2857" s="187">
        <v>68.19999694824219</v>
      </c>
      <c r="D2857">
        <v>0</v>
      </c>
      <c r="E2857" s="184"/>
      <c r="F2857" s="184"/>
      <c r="G2857" s="185"/>
      <c r="H2857" s="184"/>
      <c r="I2857" s="185"/>
      <c r="J2857" s="184"/>
      <c r="K2857" s="184"/>
    </row>
    <row r="2858" spans="1:11" ht="12.75">
      <c r="A2858">
        <v>508</v>
      </c>
      <c r="B2858">
        <v>464</v>
      </c>
      <c r="C2858" s="187">
        <v>63.400001525878906</v>
      </c>
      <c r="D2858">
        <v>0</v>
      </c>
      <c r="E2858" s="184"/>
      <c r="F2858" s="184"/>
      <c r="G2858" s="185"/>
      <c r="H2858" s="184"/>
      <c r="I2858" s="185"/>
      <c r="J2858" s="184"/>
      <c r="K2858" s="184"/>
    </row>
    <row r="2859" spans="1:11" ht="12.75">
      <c r="A2859">
        <v>508</v>
      </c>
      <c r="B2859">
        <v>497</v>
      </c>
      <c r="C2859" s="187">
        <v>7.400000095367432</v>
      </c>
      <c r="D2859">
        <v>0</v>
      </c>
      <c r="E2859" s="184"/>
      <c r="F2859" s="184"/>
      <c r="G2859" s="185"/>
      <c r="H2859" s="184"/>
      <c r="I2859" s="185"/>
      <c r="J2859" s="184"/>
      <c r="K2859" s="184"/>
    </row>
    <row r="2860" spans="1:11" ht="12.75">
      <c r="A2860">
        <v>508</v>
      </c>
      <c r="B2860">
        <v>507</v>
      </c>
      <c r="C2860" s="187">
        <v>9</v>
      </c>
      <c r="D2860">
        <v>0</v>
      </c>
      <c r="E2860" s="184"/>
      <c r="F2860" s="184"/>
      <c r="G2860" s="185"/>
      <c r="H2860" s="184"/>
      <c r="I2860" s="185"/>
      <c r="J2860" s="184"/>
      <c r="K2860" s="184"/>
    </row>
    <row r="2861" spans="1:11" ht="12.75">
      <c r="A2861">
        <v>508</v>
      </c>
      <c r="B2861">
        <v>509</v>
      </c>
      <c r="C2861" s="187">
        <v>14.699999809265137</v>
      </c>
      <c r="D2861">
        <v>0</v>
      </c>
      <c r="E2861" s="184"/>
      <c r="F2861" s="184"/>
      <c r="G2861" s="185"/>
      <c r="H2861" s="184"/>
      <c r="I2861" s="185"/>
      <c r="J2861" s="184"/>
      <c r="K2861" s="184"/>
    </row>
    <row r="2862" spans="1:11" ht="12.75">
      <c r="A2862">
        <v>508</v>
      </c>
      <c r="B2862">
        <v>510</v>
      </c>
      <c r="C2862" s="187">
        <v>26.700000762939453</v>
      </c>
      <c r="D2862">
        <v>0</v>
      </c>
      <c r="E2862" s="184"/>
      <c r="F2862" s="184"/>
      <c r="G2862" s="185"/>
      <c r="H2862" s="184"/>
      <c r="I2862" s="185"/>
      <c r="J2862" s="184"/>
      <c r="K2862" s="184"/>
    </row>
    <row r="2863" spans="1:11" ht="12.75">
      <c r="A2863">
        <v>508</v>
      </c>
      <c r="B2863">
        <v>512</v>
      </c>
      <c r="C2863" s="187">
        <v>58</v>
      </c>
      <c r="D2863">
        <v>0</v>
      </c>
      <c r="E2863" s="184"/>
      <c r="F2863" s="184"/>
      <c r="G2863" s="185"/>
      <c r="H2863" s="184"/>
      <c r="I2863" s="185"/>
      <c r="J2863" s="184"/>
      <c r="K2863" s="184"/>
    </row>
    <row r="2864" spans="1:11" ht="12.75">
      <c r="A2864">
        <v>508</v>
      </c>
      <c r="B2864">
        <v>513</v>
      </c>
      <c r="C2864" s="187">
        <v>61.79999923706055</v>
      </c>
      <c r="D2864">
        <v>0</v>
      </c>
      <c r="E2864" s="184"/>
      <c r="F2864" s="184"/>
      <c r="G2864" s="185"/>
      <c r="H2864" s="184"/>
      <c r="I2864" s="185"/>
      <c r="J2864" s="184"/>
      <c r="K2864" s="184"/>
    </row>
    <row r="2865" spans="1:11" ht="12.75">
      <c r="A2865">
        <v>508</v>
      </c>
      <c r="B2865">
        <v>515</v>
      </c>
      <c r="C2865" s="187">
        <v>62.5</v>
      </c>
      <c r="D2865">
        <v>0</v>
      </c>
      <c r="E2865" s="184"/>
      <c r="F2865" s="184"/>
      <c r="G2865" s="185"/>
      <c r="H2865" s="184"/>
      <c r="I2865" s="185"/>
      <c r="J2865" s="184"/>
      <c r="K2865" s="184"/>
    </row>
    <row r="2866" spans="1:11" ht="12.75">
      <c r="A2866">
        <v>508</v>
      </c>
      <c r="B2866">
        <v>518</v>
      </c>
      <c r="C2866" s="187">
        <v>66.80000305175781</v>
      </c>
      <c r="D2866">
        <v>0</v>
      </c>
      <c r="E2866" s="184"/>
      <c r="F2866" s="184"/>
      <c r="G2866" s="185"/>
      <c r="H2866" s="184"/>
      <c r="I2866" s="185"/>
      <c r="J2866" s="184"/>
      <c r="K2866" s="184"/>
    </row>
    <row r="2867" spans="1:11" ht="12.75">
      <c r="A2867">
        <v>508</v>
      </c>
      <c r="B2867">
        <v>531</v>
      </c>
      <c r="C2867" s="187">
        <v>61.400001525878906</v>
      </c>
      <c r="D2867">
        <v>0</v>
      </c>
      <c r="E2867" s="184"/>
      <c r="F2867" s="184"/>
      <c r="G2867" s="185"/>
      <c r="H2867" s="184"/>
      <c r="I2867" s="185"/>
      <c r="J2867" s="184"/>
      <c r="K2867" s="184"/>
    </row>
    <row r="2868" spans="1:11" ht="12.75">
      <c r="A2868">
        <v>509</v>
      </c>
      <c r="B2868">
        <v>393</v>
      </c>
      <c r="C2868" s="187">
        <v>83.69999694824219</v>
      </c>
      <c r="D2868">
        <v>0</v>
      </c>
      <c r="E2868" s="184"/>
      <c r="F2868" s="184"/>
      <c r="G2868" s="185"/>
      <c r="H2868" s="184"/>
      <c r="I2868" s="185"/>
      <c r="J2868" s="184"/>
      <c r="K2868" s="184"/>
    </row>
    <row r="2869" spans="1:11" ht="12.75">
      <c r="A2869">
        <v>509</v>
      </c>
      <c r="B2869">
        <v>407</v>
      </c>
      <c r="C2869" s="187">
        <v>76.19999694824219</v>
      </c>
      <c r="D2869">
        <v>0</v>
      </c>
      <c r="E2869" s="184"/>
      <c r="F2869" s="184"/>
      <c r="G2869" s="185"/>
      <c r="H2869" s="184"/>
      <c r="I2869" s="185"/>
      <c r="J2869" s="184"/>
      <c r="K2869" s="184"/>
    </row>
    <row r="2870" spans="1:11" ht="12.75">
      <c r="A2870">
        <v>509</v>
      </c>
      <c r="B2870">
        <v>413</v>
      </c>
      <c r="C2870" s="187">
        <v>69.9000015258789</v>
      </c>
      <c r="D2870">
        <v>0</v>
      </c>
      <c r="E2870" s="184"/>
      <c r="F2870" s="184"/>
      <c r="G2870" s="185"/>
      <c r="H2870" s="184"/>
      <c r="I2870" s="185"/>
      <c r="J2870" s="184"/>
      <c r="K2870" s="184"/>
    </row>
    <row r="2871" spans="1:11" ht="12.75">
      <c r="A2871">
        <v>509</v>
      </c>
      <c r="B2871">
        <v>418</v>
      </c>
      <c r="C2871" s="187">
        <v>74.5</v>
      </c>
      <c r="D2871">
        <v>0</v>
      </c>
      <c r="E2871" s="184"/>
      <c r="F2871" s="184"/>
      <c r="G2871" s="185"/>
      <c r="H2871" s="184"/>
      <c r="I2871" s="185"/>
      <c r="J2871" s="184"/>
      <c r="K2871" s="184"/>
    </row>
    <row r="2872" spans="1:11" ht="12.75">
      <c r="A2872">
        <v>509</v>
      </c>
      <c r="B2872">
        <v>464</v>
      </c>
      <c r="C2872" s="187">
        <v>67.19999694824219</v>
      </c>
      <c r="D2872">
        <v>0</v>
      </c>
      <c r="E2872" s="184"/>
      <c r="F2872" s="184"/>
      <c r="G2872" s="185"/>
      <c r="H2872" s="184"/>
      <c r="I2872" s="185"/>
      <c r="J2872" s="184"/>
      <c r="K2872" s="184"/>
    </row>
    <row r="2873" spans="1:11" ht="12.75">
      <c r="A2873">
        <v>509</v>
      </c>
      <c r="B2873">
        <v>499</v>
      </c>
      <c r="C2873" s="187">
        <v>8.600000381469727</v>
      </c>
      <c r="D2873">
        <v>0</v>
      </c>
      <c r="E2873" s="184"/>
      <c r="F2873" s="184"/>
      <c r="G2873" s="185"/>
      <c r="H2873" s="184"/>
      <c r="I2873" s="185"/>
      <c r="J2873" s="184"/>
      <c r="K2873" s="184"/>
    </row>
    <row r="2874" spans="1:11" ht="12.75">
      <c r="A2874">
        <v>509</v>
      </c>
      <c r="B2874">
        <v>507</v>
      </c>
      <c r="C2874" s="187">
        <v>21.899999618530273</v>
      </c>
      <c r="D2874">
        <v>0</v>
      </c>
      <c r="E2874" s="184"/>
      <c r="F2874" s="184"/>
      <c r="G2874" s="185"/>
      <c r="H2874" s="184"/>
      <c r="I2874" s="185"/>
      <c r="J2874" s="184"/>
      <c r="K2874" s="184"/>
    </row>
    <row r="2875" spans="1:11" ht="12.75">
      <c r="A2875">
        <v>509</v>
      </c>
      <c r="B2875">
        <v>508</v>
      </c>
      <c r="C2875" s="187">
        <v>14.699999809265137</v>
      </c>
      <c r="D2875">
        <v>0</v>
      </c>
      <c r="E2875" s="184"/>
      <c r="F2875" s="184"/>
      <c r="G2875" s="185"/>
      <c r="H2875" s="184"/>
      <c r="I2875" s="185"/>
      <c r="J2875" s="184"/>
      <c r="K2875" s="184"/>
    </row>
    <row r="2876" spans="1:11" ht="12.75">
      <c r="A2876">
        <v>509</v>
      </c>
      <c r="B2876">
        <v>510</v>
      </c>
      <c r="C2876" s="187">
        <v>17.399999618530273</v>
      </c>
      <c r="D2876">
        <v>0</v>
      </c>
      <c r="E2876" s="184"/>
      <c r="F2876" s="184"/>
      <c r="G2876" s="185"/>
      <c r="H2876" s="184"/>
      <c r="I2876" s="185"/>
      <c r="J2876" s="184"/>
      <c r="K2876" s="184"/>
    </row>
    <row r="2877" spans="1:11" ht="12.75">
      <c r="A2877">
        <v>509</v>
      </c>
      <c r="B2877">
        <v>511</v>
      </c>
      <c r="C2877" s="187">
        <v>30.399999618530273</v>
      </c>
      <c r="D2877">
        <v>0</v>
      </c>
      <c r="E2877" s="184"/>
      <c r="F2877" s="184"/>
      <c r="G2877" s="185"/>
      <c r="H2877" s="184"/>
      <c r="I2877" s="185"/>
      <c r="J2877" s="184"/>
      <c r="K2877" s="184"/>
    </row>
    <row r="2878" spans="1:11" ht="12.75">
      <c r="A2878">
        <v>509</v>
      </c>
      <c r="B2878">
        <v>512</v>
      </c>
      <c r="C2878" s="187">
        <v>58.70000076293945</v>
      </c>
      <c r="D2878">
        <v>0</v>
      </c>
      <c r="E2878" s="184"/>
      <c r="F2878" s="184"/>
      <c r="G2878" s="185"/>
      <c r="H2878" s="184"/>
      <c r="I2878" s="185"/>
      <c r="J2878" s="184"/>
      <c r="K2878" s="184"/>
    </row>
    <row r="2879" spans="1:11" ht="12.75">
      <c r="A2879">
        <v>509</v>
      </c>
      <c r="B2879">
        <v>513</v>
      </c>
      <c r="C2879" s="187">
        <v>58.900001525878906</v>
      </c>
      <c r="D2879">
        <v>0</v>
      </c>
      <c r="E2879" s="184"/>
      <c r="F2879" s="184"/>
      <c r="G2879" s="185"/>
      <c r="H2879" s="184"/>
      <c r="I2879" s="185"/>
      <c r="J2879" s="184"/>
      <c r="K2879" s="184"/>
    </row>
    <row r="2880" spans="1:11" ht="12.75">
      <c r="A2880">
        <v>509</v>
      </c>
      <c r="B2880">
        <v>522</v>
      </c>
      <c r="C2880" s="187">
        <v>79.5999984741211</v>
      </c>
      <c r="D2880">
        <v>0</v>
      </c>
      <c r="E2880" s="184"/>
      <c r="F2880" s="184"/>
      <c r="G2880" s="185"/>
      <c r="H2880" s="184"/>
      <c r="I2880" s="185"/>
      <c r="J2880" s="184"/>
      <c r="K2880" s="184"/>
    </row>
    <row r="2881" spans="1:11" ht="12.75">
      <c r="A2881">
        <v>509</v>
      </c>
      <c r="B2881">
        <v>531</v>
      </c>
      <c r="C2881" s="187">
        <v>61.20000076293945</v>
      </c>
      <c r="D2881">
        <v>0</v>
      </c>
      <c r="E2881" s="184"/>
      <c r="F2881" s="184"/>
      <c r="G2881" s="185"/>
      <c r="H2881" s="184"/>
      <c r="I2881" s="185"/>
      <c r="J2881" s="184"/>
      <c r="K2881" s="184"/>
    </row>
    <row r="2882" spans="1:11" ht="12.75">
      <c r="A2882">
        <v>509</v>
      </c>
      <c r="B2882">
        <v>963</v>
      </c>
      <c r="C2882" s="187">
        <v>89.5</v>
      </c>
      <c r="D2882">
        <v>0</v>
      </c>
      <c r="E2882" s="184"/>
      <c r="F2882" s="184"/>
      <c r="G2882" s="185"/>
      <c r="H2882" s="184"/>
      <c r="I2882" s="185"/>
      <c r="J2882" s="184"/>
      <c r="K2882" s="184"/>
    </row>
    <row r="2883" spans="1:11" ht="12.75">
      <c r="A2883">
        <v>509</v>
      </c>
      <c r="B2883">
        <v>964</v>
      </c>
      <c r="C2883" s="187">
        <v>90.19999694824219</v>
      </c>
      <c r="D2883">
        <v>0</v>
      </c>
      <c r="E2883" s="184"/>
      <c r="F2883" s="184"/>
      <c r="G2883" s="185"/>
      <c r="H2883" s="184"/>
      <c r="I2883" s="185"/>
      <c r="J2883" s="184"/>
      <c r="K2883" s="184"/>
    </row>
    <row r="2884" spans="1:11" ht="12.75">
      <c r="A2884">
        <v>509</v>
      </c>
      <c r="B2884">
        <v>965</v>
      </c>
      <c r="C2884" s="187">
        <v>94.30000305175781</v>
      </c>
      <c r="D2884">
        <v>0</v>
      </c>
      <c r="E2884" s="184"/>
      <c r="F2884" s="184"/>
      <c r="G2884" s="185"/>
      <c r="H2884" s="184"/>
      <c r="I2884" s="185"/>
      <c r="J2884" s="184"/>
      <c r="K2884" s="184"/>
    </row>
    <row r="2885" spans="1:11" ht="12.75">
      <c r="A2885">
        <v>509</v>
      </c>
      <c r="B2885">
        <v>970</v>
      </c>
      <c r="C2885" s="187">
        <v>138</v>
      </c>
      <c r="D2885">
        <v>0</v>
      </c>
      <c r="E2885" s="184"/>
      <c r="F2885" s="184"/>
      <c r="G2885" s="185"/>
      <c r="H2885" s="184"/>
      <c r="I2885" s="185"/>
      <c r="J2885" s="184"/>
      <c r="K2885" s="184"/>
    </row>
    <row r="2886" spans="1:11" ht="12.75">
      <c r="A2886">
        <v>509</v>
      </c>
      <c r="B2886">
        <v>972</v>
      </c>
      <c r="C2886" s="187">
        <v>87</v>
      </c>
      <c r="D2886">
        <v>0</v>
      </c>
      <c r="E2886" s="184"/>
      <c r="F2886" s="184"/>
      <c r="G2886" s="185"/>
      <c r="H2886" s="184"/>
      <c r="I2886" s="185"/>
      <c r="J2886" s="184"/>
      <c r="K2886" s="184"/>
    </row>
    <row r="2887" spans="1:11" ht="12.75">
      <c r="A2887">
        <v>509</v>
      </c>
      <c r="B2887">
        <v>974</v>
      </c>
      <c r="C2887" s="187">
        <v>112</v>
      </c>
      <c r="D2887">
        <v>0</v>
      </c>
      <c r="E2887" s="184"/>
      <c r="F2887" s="184"/>
      <c r="G2887" s="185"/>
      <c r="H2887" s="184"/>
      <c r="I2887" s="185"/>
      <c r="J2887" s="184"/>
      <c r="K2887" s="184"/>
    </row>
    <row r="2888" spans="1:11" ht="12.75">
      <c r="A2888">
        <v>509</v>
      </c>
      <c r="B2888">
        <v>975</v>
      </c>
      <c r="C2888" s="187">
        <v>108</v>
      </c>
      <c r="D2888">
        <v>0</v>
      </c>
      <c r="E2888" s="184"/>
      <c r="F2888" s="184"/>
      <c r="G2888" s="185"/>
      <c r="H2888" s="184"/>
      <c r="I2888" s="185"/>
      <c r="J2888" s="184"/>
      <c r="K2888" s="184"/>
    </row>
    <row r="2889" spans="1:11" ht="12.75">
      <c r="A2889">
        <v>509</v>
      </c>
      <c r="B2889">
        <v>976</v>
      </c>
      <c r="C2889" s="187">
        <v>105</v>
      </c>
      <c r="D2889">
        <v>0</v>
      </c>
      <c r="E2889" s="184"/>
      <c r="F2889" s="184"/>
      <c r="G2889" s="185"/>
      <c r="H2889" s="184"/>
      <c r="I2889" s="185"/>
      <c r="J2889" s="184"/>
      <c r="K2889" s="184"/>
    </row>
    <row r="2890" spans="1:11" ht="12.75">
      <c r="A2890">
        <v>509</v>
      </c>
      <c r="B2890">
        <v>977</v>
      </c>
      <c r="C2890" s="187">
        <v>90</v>
      </c>
      <c r="D2890">
        <v>0</v>
      </c>
      <c r="E2890" s="184"/>
      <c r="F2890" s="184"/>
      <c r="G2890" s="185"/>
      <c r="H2890" s="184"/>
      <c r="I2890" s="185"/>
      <c r="J2890" s="184"/>
      <c r="K2890" s="184"/>
    </row>
    <row r="2891" spans="1:11" ht="12.75">
      <c r="A2891">
        <v>509</v>
      </c>
      <c r="B2891">
        <v>979</v>
      </c>
      <c r="C2891" s="187">
        <v>79</v>
      </c>
      <c r="D2891">
        <v>0</v>
      </c>
      <c r="E2891" s="184"/>
      <c r="F2891" s="184"/>
      <c r="G2891" s="185"/>
      <c r="H2891" s="184"/>
      <c r="I2891" s="185"/>
      <c r="J2891" s="184"/>
      <c r="K2891" s="184"/>
    </row>
    <row r="2892" spans="1:11" ht="12.75">
      <c r="A2892">
        <v>509</v>
      </c>
      <c r="B2892">
        <v>980</v>
      </c>
      <c r="C2892" s="187">
        <v>74</v>
      </c>
      <c r="D2892">
        <v>0</v>
      </c>
      <c r="E2892" s="184"/>
      <c r="F2892" s="184"/>
      <c r="G2892" s="185"/>
      <c r="H2892" s="184"/>
      <c r="I2892" s="185"/>
      <c r="J2892" s="184"/>
      <c r="K2892" s="184"/>
    </row>
    <row r="2893" spans="1:11" ht="12.75">
      <c r="A2893">
        <v>509</v>
      </c>
      <c r="B2893">
        <v>981</v>
      </c>
      <c r="C2893" s="187">
        <v>69.5</v>
      </c>
      <c r="D2893">
        <v>0</v>
      </c>
      <c r="E2893" s="184"/>
      <c r="F2893" s="184"/>
      <c r="G2893" s="185"/>
      <c r="H2893" s="184"/>
      <c r="I2893" s="185"/>
      <c r="J2893" s="184"/>
      <c r="K2893" s="184"/>
    </row>
    <row r="2894" spans="1:11" ht="12.75">
      <c r="A2894">
        <v>509</v>
      </c>
      <c r="B2894">
        <v>982</v>
      </c>
      <c r="C2894" s="187">
        <v>76.5</v>
      </c>
      <c r="D2894">
        <v>0</v>
      </c>
      <c r="E2894" s="184"/>
      <c r="F2894" s="184"/>
      <c r="G2894" s="185"/>
      <c r="H2894" s="184"/>
      <c r="I2894" s="185"/>
      <c r="J2894" s="184"/>
      <c r="K2894" s="184"/>
    </row>
    <row r="2895" spans="1:11" ht="12.75">
      <c r="A2895">
        <v>509</v>
      </c>
      <c r="B2895">
        <v>983</v>
      </c>
      <c r="C2895" s="187">
        <v>54.5</v>
      </c>
      <c r="D2895">
        <v>0</v>
      </c>
      <c r="E2895" s="184"/>
      <c r="F2895" s="184"/>
      <c r="G2895" s="185"/>
      <c r="H2895" s="184"/>
      <c r="I2895" s="185"/>
      <c r="J2895" s="184"/>
      <c r="K2895" s="184"/>
    </row>
    <row r="2896" spans="1:11" ht="12.75">
      <c r="A2896">
        <v>509</v>
      </c>
      <c r="B2896">
        <v>984</v>
      </c>
      <c r="C2896" s="187">
        <v>64.5</v>
      </c>
      <c r="D2896">
        <v>0</v>
      </c>
      <c r="E2896" s="184"/>
      <c r="F2896" s="184"/>
      <c r="G2896" s="185"/>
      <c r="H2896" s="184"/>
      <c r="I2896" s="185"/>
      <c r="J2896" s="184"/>
      <c r="K2896" s="184"/>
    </row>
    <row r="2897" spans="1:11" ht="12.75">
      <c r="A2897">
        <v>509</v>
      </c>
      <c r="B2897">
        <v>985</v>
      </c>
      <c r="C2897" s="187">
        <v>59.5</v>
      </c>
      <c r="D2897">
        <v>0</v>
      </c>
      <c r="E2897" s="184"/>
      <c r="F2897" s="184"/>
      <c r="G2897" s="185"/>
      <c r="H2897" s="184"/>
      <c r="I2897" s="185"/>
      <c r="J2897" s="184"/>
      <c r="K2897" s="184"/>
    </row>
    <row r="2898" spans="1:11" ht="12.75">
      <c r="A2898">
        <v>509</v>
      </c>
      <c r="B2898">
        <v>986</v>
      </c>
      <c r="C2898" s="187">
        <v>74.5</v>
      </c>
      <c r="D2898">
        <v>0</v>
      </c>
      <c r="E2898" s="184"/>
      <c r="F2898" s="184"/>
      <c r="G2898" s="185"/>
      <c r="H2898" s="184"/>
      <c r="I2898" s="185"/>
      <c r="J2898" s="184"/>
      <c r="K2898" s="184"/>
    </row>
    <row r="2899" spans="1:11" ht="12.75">
      <c r="A2899">
        <v>509</v>
      </c>
      <c r="B2899">
        <v>987</v>
      </c>
      <c r="C2899" s="187">
        <v>76</v>
      </c>
      <c r="D2899">
        <v>0</v>
      </c>
      <c r="E2899" s="184"/>
      <c r="F2899" s="184"/>
      <c r="G2899" s="185"/>
      <c r="H2899" s="184"/>
      <c r="I2899" s="185"/>
      <c r="J2899" s="184"/>
      <c r="K2899" s="184"/>
    </row>
    <row r="2900" spans="1:11" ht="12.75">
      <c r="A2900">
        <v>509</v>
      </c>
      <c r="B2900">
        <v>988</v>
      </c>
      <c r="C2900" s="187">
        <v>76.5</v>
      </c>
      <c r="D2900">
        <v>0</v>
      </c>
      <c r="E2900" s="184"/>
      <c r="F2900" s="184"/>
      <c r="G2900" s="185"/>
      <c r="H2900" s="184"/>
      <c r="I2900" s="185"/>
      <c r="J2900" s="184"/>
      <c r="K2900" s="184"/>
    </row>
    <row r="2901" spans="1:11" ht="12.75">
      <c r="A2901">
        <v>509</v>
      </c>
      <c r="B2901">
        <v>989</v>
      </c>
      <c r="C2901" s="187">
        <v>80</v>
      </c>
      <c r="D2901">
        <v>0</v>
      </c>
      <c r="E2901" s="184"/>
      <c r="F2901" s="184"/>
      <c r="G2901" s="185"/>
      <c r="H2901" s="184"/>
      <c r="I2901" s="185"/>
      <c r="J2901" s="184"/>
      <c r="K2901" s="184"/>
    </row>
    <row r="2902" spans="1:11" ht="12.75">
      <c r="A2902">
        <v>510</v>
      </c>
      <c r="B2902">
        <v>369</v>
      </c>
      <c r="C2902" s="187">
        <v>92.19999694824219</v>
      </c>
      <c r="D2902">
        <v>0</v>
      </c>
      <c r="E2902" s="184"/>
      <c r="F2902" s="184"/>
      <c r="G2902" s="185"/>
      <c r="H2902" s="184"/>
      <c r="I2902" s="185"/>
      <c r="J2902" s="184"/>
      <c r="K2902" s="184"/>
    </row>
    <row r="2903" spans="1:11" ht="12.75">
      <c r="A2903">
        <v>510</v>
      </c>
      <c r="B2903">
        <v>372</v>
      </c>
      <c r="C2903" s="187">
        <v>72.9000015258789</v>
      </c>
      <c r="D2903">
        <v>0</v>
      </c>
      <c r="E2903" s="184"/>
      <c r="F2903" s="184"/>
      <c r="G2903" s="185"/>
      <c r="H2903" s="184"/>
      <c r="I2903" s="185"/>
      <c r="J2903" s="184"/>
      <c r="K2903" s="184"/>
    </row>
    <row r="2904" spans="1:11" ht="12.75">
      <c r="A2904">
        <v>510</v>
      </c>
      <c r="B2904">
        <v>384</v>
      </c>
      <c r="C2904" s="187">
        <v>82.30000305175781</v>
      </c>
      <c r="D2904">
        <v>0</v>
      </c>
      <c r="E2904" s="184"/>
      <c r="F2904" s="184"/>
      <c r="G2904" s="185"/>
      <c r="H2904" s="184"/>
      <c r="I2904" s="185"/>
      <c r="J2904" s="184"/>
      <c r="K2904" s="184"/>
    </row>
    <row r="2905" spans="1:11" ht="12.75">
      <c r="A2905">
        <v>510</v>
      </c>
      <c r="B2905">
        <v>393</v>
      </c>
      <c r="C2905" s="187">
        <v>80.19999694824219</v>
      </c>
      <c r="D2905">
        <v>0</v>
      </c>
      <c r="E2905" s="184"/>
      <c r="F2905" s="184"/>
      <c r="G2905" s="185"/>
      <c r="H2905" s="184"/>
      <c r="I2905" s="185"/>
      <c r="J2905" s="184"/>
      <c r="K2905" s="184"/>
    </row>
    <row r="2906" spans="1:11" ht="12.75">
      <c r="A2906">
        <v>510</v>
      </c>
      <c r="B2906">
        <v>407</v>
      </c>
      <c r="C2906" s="187">
        <v>70.30000305175781</v>
      </c>
      <c r="D2906">
        <v>0</v>
      </c>
      <c r="E2906" s="184"/>
      <c r="F2906" s="184"/>
      <c r="G2906" s="185"/>
      <c r="H2906" s="184"/>
      <c r="I2906" s="185"/>
      <c r="J2906" s="184"/>
      <c r="K2906" s="184"/>
    </row>
    <row r="2907" spans="1:11" ht="12.75">
      <c r="A2907">
        <v>510</v>
      </c>
      <c r="B2907">
        <v>413</v>
      </c>
      <c r="C2907" s="187">
        <v>61.900001525878906</v>
      </c>
      <c r="D2907">
        <v>0</v>
      </c>
      <c r="E2907" s="184"/>
      <c r="F2907" s="184"/>
      <c r="G2907" s="185"/>
      <c r="H2907" s="184"/>
      <c r="I2907" s="185"/>
      <c r="J2907" s="184"/>
      <c r="K2907" s="184"/>
    </row>
    <row r="2908" spans="1:11" ht="12.75">
      <c r="A2908">
        <v>510</v>
      </c>
      <c r="B2908">
        <v>418</v>
      </c>
      <c r="C2908" s="187">
        <v>64.80000305175781</v>
      </c>
      <c r="D2908">
        <v>0</v>
      </c>
      <c r="E2908" s="184"/>
      <c r="F2908" s="184"/>
      <c r="G2908" s="185"/>
      <c r="H2908" s="184"/>
      <c r="I2908" s="185"/>
      <c r="J2908" s="184"/>
      <c r="K2908" s="184"/>
    </row>
    <row r="2909" spans="1:11" ht="12.75">
      <c r="A2909">
        <v>510</v>
      </c>
      <c r="B2909">
        <v>421</v>
      </c>
      <c r="C2909" s="187">
        <v>61</v>
      </c>
      <c r="D2909">
        <v>0</v>
      </c>
      <c r="E2909" s="184"/>
      <c r="F2909" s="184"/>
      <c r="G2909" s="185"/>
      <c r="H2909" s="184"/>
      <c r="I2909" s="185"/>
      <c r="J2909" s="184"/>
      <c r="K2909" s="184"/>
    </row>
    <row r="2910" spans="1:11" ht="12.75">
      <c r="A2910">
        <v>510</v>
      </c>
      <c r="B2910">
        <v>464</v>
      </c>
      <c r="C2910" s="187">
        <v>54.5</v>
      </c>
      <c r="D2910">
        <v>0</v>
      </c>
      <c r="E2910" s="184"/>
      <c r="F2910" s="184"/>
      <c r="G2910" s="185"/>
      <c r="H2910" s="184"/>
      <c r="I2910" s="185"/>
      <c r="J2910" s="184"/>
      <c r="K2910" s="184"/>
    </row>
    <row r="2911" spans="1:11" ht="12.75">
      <c r="A2911">
        <v>510</v>
      </c>
      <c r="B2911">
        <v>469</v>
      </c>
      <c r="C2911" s="187">
        <v>50.099998474121094</v>
      </c>
      <c r="D2911">
        <v>0</v>
      </c>
      <c r="E2911" s="184"/>
      <c r="F2911" s="184"/>
      <c r="G2911" s="185"/>
      <c r="H2911" s="184"/>
      <c r="I2911" s="185"/>
      <c r="J2911" s="184"/>
      <c r="K2911" s="184"/>
    </row>
    <row r="2912" spans="1:11" ht="12.75">
      <c r="A2912">
        <v>510</v>
      </c>
      <c r="B2912">
        <v>493</v>
      </c>
      <c r="C2912" s="187">
        <v>57.20000076293945</v>
      </c>
      <c r="D2912">
        <v>0</v>
      </c>
      <c r="E2912" s="184"/>
      <c r="F2912" s="184"/>
      <c r="G2912" s="185"/>
      <c r="H2912" s="184"/>
      <c r="I2912" s="185"/>
      <c r="J2912" s="184"/>
      <c r="K2912" s="184"/>
    </row>
    <row r="2913" spans="1:11" ht="12.75">
      <c r="A2913">
        <v>510</v>
      </c>
      <c r="B2913">
        <v>506</v>
      </c>
      <c r="C2913" s="187">
        <v>39.79999923706055</v>
      </c>
      <c r="D2913">
        <v>0</v>
      </c>
      <c r="E2913" s="184"/>
      <c r="F2913" s="184"/>
      <c r="G2913" s="185"/>
      <c r="H2913" s="184"/>
      <c r="I2913" s="185"/>
      <c r="J2913" s="184"/>
      <c r="K2913" s="184"/>
    </row>
    <row r="2914" spans="1:11" ht="12.75">
      <c r="A2914">
        <v>510</v>
      </c>
      <c r="B2914">
        <v>507</v>
      </c>
      <c r="C2914" s="187">
        <v>29.200000762939453</v>
      </c>
      <c r="D2914">
        <v>0</v>
      </c>
      <c r="E2914" s="184"/>
      <c r="F2914" s="184"/>
      <c r="G2914" s="185"/>
      <c r="H2914" s="184"/>
      <c r="I2914" s="185"/>
      <c r="J2914" s="184"/>
      <c r="K2914" s="184"/>
    </row>
    <row r="2915" spans="1:11" ht="12.75">
      <c r="A2915">
        <v>510</v>
      </c>
      <c r="B2915">
        <v>508</v>
      </c>
      <c r="C2915" s="187">
        <v>26.700000762939453</v>
      </c>
      <c r="D2915">
        <v>0</v>
      </c>
      <c r="E2915" s="184"/>
      <c r="F2915" s="184"/>
      <c r="G2915" s="185"/>
      <c r="H2915" s="184"/>
      <c r="I2915" s="185"/>
      <c r="J2915" s="184"/>
      <c r="K2915" s="184"/>
    </row>
    <row r="2916" spans="1:11" ht="12.75">
      <c r="A2916">
        <v>510</v>
      </c>
      <c r="B2916">
        <v>509</v>
      </c>
      <c r="C2916" s="187">
        <v>17.399999618530273</v>
      </c>
      <c r="D2916">
        <v>0</v>
      </c>
      <c r="E2916" s="184"/>
      <c r="F2916" s="184"/>
      <c r="G2916" s="185"/>
      <c r="H2916" s="184"/>
      <c r="I2916" s="185"/>
      <c r="J2916" s="184"/>
      <c r="K2916" s="184"/>
    </row>
    <row r="2917" spans="1:11" ht="12.75">
      <c r="A2917">
        <v>510</v>
      </c>
      <c r="B2917">
        <v>511</v>
      </c>
      <c r="C2917" s="187">
        <v>13.100000381469727</v>
      </c>
      <c r="D2917">
        <v>0</v>
      </c>
      <c r="E2917" s="184"/>
      <c r="F2917" s="184"/>
      <c r="G2917" s="185"/>
      <c r="H2917" s="184"/>
      <c r="I2917" s="185"/>
      <c r="J2917" s="184"/>
      <c r="K2917" s="184"/>
    </row>
    <row r="2918" spans="1:11" ht="12.75">
      <c r="A2918">
        <v>510</v>
      </c>
      <c r="B2918">
        <v>512</v>
      </c>
      <c r="C2918" s="187">
        <v>44.599998474121094</v>
      </c>
      <c r="D2918">
        <v>0</v>
      </c>
      <c r="E2918" s="184"/>
      <c r="F2918" s="184"/>
      <c r="G2918" s="185"/>
      <c r="H2918" s="184"/>
      <c r="I2918" s="185"/>
      <c r="J2918" s="184"/>
      <c r="K2918" s="184"/>
    </row>
    <row r="2919" spans="1:11" ht="12.75">
      <c r="A2919">
        <v>510</v>
      </c>
      <c r="B2919">
        <v>513</v>
      </c>
      <c r="C2919" s="187">
        <v>42.20000076293945</v>
      </c>
      <c r="D2919">
        <v>0</v>
      </c>
      <c r="E2919" s="184"/>
      <c r="F2919" s="184"/>
      <c r="G2919" s="185"/>
      <c r="H2919" s="184"/>
      <c r="I2919" s="185"/>
      <c r="J2919" s="184"/>
      <c r="K2919" s="184"/>
    </row>
    <row r="2920" spans="1:11" ht="12.75">
      <c r="A2920">
        <v>510</v>
      </c>
      <c r="B2920">
        <v>515</v>
      </c>
      <c r="C2920" s="187">
        <v>39</v>
      </c>
      <c r="D2920">
        <v>0</v>
      </c>
      <c r="E2920" s="184"/>
      <c r="F2920" s="184"/>
      <c r="G2920" s="185"/>
      <c r="H2920" s="184"/>
      <c r="I2920" s="185"/>
      <c r="J2920" s="184"/>
      <c r="K2920" s="184"/>
    </row>
    <row r="2921" spans="1:11" ht="12.75">
      <c r="A2921">
        <v>510</v>
      </c>
      <c r="B2921">
        <v>518</v>
      </c>
      <c r="C2921" s="187">
        <v>41.5</v>
      </c>
      <c r="D2921">
        <v>0</v>
      </c>
      <c r="E2921" s="184"/>
      <c r="F2921" s="184"/>
      <c r="G2921" s="185"/>
      <c r="H2921" s="184"/>
      <c r="I2921" s="185"/>
      <c r="J2921" s="184"/>
      <c r="K2921" s="184"/>
    </row>
    <row r="2922" spans="1:11" ht="12.75">
      <c r="A2922">
        <v>510</v>
      </c>
      <c r="B2922">
        <v>530</v>
      </c>
      <c r="C2922" s="187">
        <v>45.099998474121094</v>
      </c>
      <c r="D2922">
        <v>0</v>
      </c>
      <c r="E2922" s="184"/>
      <c r="F2922" s="184"/>
      <c r="G2922" s="185"/>
      <c r="H2922" s="184"/>
      <c r="I2922" s="185"/>
      <c r="J2922" s="184"/>
      <c r="K2922" s="184"/>
    </row>
    <row r="2923" spans="1:11" ht="12.75">
      <c r="A2923">
        <v>510</v>
      </c>
      <c r="B2923">
        <v>531</v>
      </c>
      <c r="C2923" s="187">
        <v>44.79999923706055</v>
      </c>
      <c r="D2923">
        <v>0</v>
      </c>
      <c r="E2923" s="184"/>
      <c r="F2923" s="184"/>
      <c r="G2923" s="185"/>
      <c r="H2923" s="184"/>
      <c r="I2923" s="185"/>
      <c r="J2923" s="184"/>
      <c r="K2923" s="184"/>
    </row>
    <row r="2924" spans="1:11" ht="12.75">
      <c r="A2924">
        <v>510</v>
      </c>
      <c r="B2924">
        <v>533</v>
      </c>
      <c r="C2924" s="187">
        <v>46.20000076293945</v>
      </c>
      <c r="D2924">
        <v>0</v>
      </c>
      <c r="E2924" s="184"/>
      <c r="F2924" s="184"/>
      <c r="G2924" s="185"/>
      <c r="H2924" s="184"/>
      <c r="I2924" s="185"/>
      <c r="J2924" s="184"/>
      <c r="K2924" s="184"/>
    </row>
    <row r="2925" spans="1:11" ht="12.75">
      <c r="A2925">
        <v>510</v>
      </c>
      <c r="B2925">
        <v>964</v>
      </c>
      <c r="C2925" s="187">
        <v>77.80000305175781</v>
      </c>
      <c r="D2925">
        <v>0</v>
      </c>
      <c r="E2925" s="184"/>
      <c r="F2925" s="184"/>
      <c r="G2925" s="185"/>
      <c r="H2925" s="184"/>
      <c r="I2925" s="185"/>
      <c r="J2925" s="184"/>
      <c r="K2925" s="184"/>
    </row>
    <row r="2926" spans="1:11" ht="12.75">
      <c r="A2926">
        <v>510</v>
      </c>
      <c r="B2926">
        <v>965</v>
      </c>
      <c r="C2926" s="187">
        <v>84</v>
      </c>
      <c r="D2926">
        <v>0</v>
      </c>
      <c r="E2926" s="184"/>
      <c r="F2926" s="184"/>
      <c r="G2926" s="185"/>
      <c r="H2926" s="184"/>
      <c r="I2926" s="185"/>
      <c r="J2926" s="184"/>
      <c r="K2926" s="184"/>
    </row>
    <row r="2927" spans="1:11" ht="12.75">
      <c r="A2927">
        <v>510</v>
      </c>
      <c r="B2927">
        <v>970</v>
      </c>
      <c r="C2927" s="187">
        <v>132</v>
      </c>
      <c r="D2927">
        <v>0</v>
      </c>
      <c r="E2927" s="184"/>
      <c r="F2927" s="184"/>
      <c r="G2927" s="185"/>
      <c r="H2927" s="184"/>
      <c r="I2927" s="185"/>
      <c r="J2927" s="184"/>
      <c r="K2927" s="184"/>
    </row>
    <row r="2928" spans="1:11" ht="12.75">
      <c r="A2928">
        <v>510</v>
      </c>
      <c r="B2928">
        <v>972</v>
      </c>
      <c r="C2928" s="187">
        <v>79</v>
      </c>
      <c r="D2928">
        <v>0</v>
      </c>
      <c r="E2928" s="184"/>
      <c r="F2928" s="184"/>
      <c r="G2928" s="185"/>
      <c r="H2928" s="184"/>
      <c r="I2928" s="185"/>
      <c r="J2928" s="184"/>
      <c r="K2928" s="184"/>
    </row>
    <row r="2929" spans="1:11" ht="12.75">
      <c r="A2929">
        <v>510</v>
      </c>
      <c r="B2929">
        <v>974</v>
      </c>
      <c r="C2929" s="187">
        <v>112</v>
      </c>
      <c r="D2929">
        <v>0</v>
      </c>
      <c r="E2929" s="184"/>
      <c r="F2929" s="184"/>
      <c r="G2929" s="185"/>
      <c r="H2929" s="184"/>
      <c r="I2929" s="185"/>
      <c r="J2929" s="184"/>
      <c r="K2929" s="184"/>
    </row>
    <row r="2930" spans="1:11" ht="12.75">
      <c r="A2930">
        <v>510</v>
      </c>
      <c r="B2930">
        <v>975</v>
      </c>
      <c r="C2930" s="187">
        <v>110</v>
      </c>
      <c r="D2930">
        <v>0</v>
      </c>
      <c r="E2930" s="184"/>
      <c r="F2930" s="184"/>
      <c r="G2930" s="185"/>
      <c r="H2930" s="184"/>
      <c r="I2930" s="185"/>
      <c r="J2930" s="184"/>
      <c r="K2930" s="184"/>
    </row>
    <row r="2931" spans="1:11" ht="12.75">
      <c r="A2931">
        <v>510</v>
      </c>
      <c r="B2931">
        <v>976</v>
      </c>
      <c r="C2931" s="187">
        <v>107</v>
      </c>
      <c r="D2931">
        <v>0</v>
      </c>
      <c r="E2931" s="184"/>
      <c r="F2931" s="184"/>
      <c r="G2931" s="185"/>
      <c r="H2931" s="184"/>
      <c r="I2931" s="185"/>
      <c r="J2931" s="184"/>
      <c r="K2931" s="184"/>
    </row>
    <row r="2932" spans="1:11" ht="12.75">
      <c r="A2932">
        <v>510</v>
      </c>
      <c r="B2932">
        <v>977</v>
      </c>
      <c r="C2932" s="187">
        <v>89.5</v>
      </c>
      <c r="D2932">
        <v>0</v>
      </c>
      <c r="E2932" s="184"/>
      <c r="F2932" s="184"/>
      <c r="G2932" s="185"/>
      <c r="H2932" s="184"/>
      <c r="I2932" s="185"/>
      <c r="J2932" s="184"/>
      <c r="K2932" s="184"/>
    </row>
    <row r="2933" spans="1:11" ht="12.75">
      <c r="A2933">
        <v>510</v>
      </c>
      <c r="B2933">
        <v>978</v>
      </c>
      <c r="C2933" s="187">
        <v>106</v>
      </c>
      <c r="D2933">
        <v>0</v>
      </c>
      <c r="E2933" s="184"/>
      <c r="F2933" s="184"/>
      <c r="G2933" s="185"/>
      <c r="H2933" s="184"/>
      <c r="I2933" s="185"/>
      <c r="J2933" s="184"/>
      <c r="K2933" s="184"/>
    </row>
    <row r="2934" spans="1:11" ht="12.75">
      <c r="A2934">
        <v>510</v>
      </c>
      <c r="B2934">
        <v>979</v>
      </c>
      <c r="C2934" s="187">
        <v>83</v>
      </c>
      <c r="D2934">
        <v>0</v>
      </c>
      <c r="E2934" s="184"/>
      <c r="F2934" s="184"/>
      <c r="G2934" s="185"/>
      <c r="H2934" s="184"/>
      <c r="I2934" s="185"/>
      <c r="J2934" s="184"/>
      <c r="K2934" s="184"/>
    </row>
    <row r="2935" spans="1:11" ht="12.75">
      <c r="A2935">
        <v>510</v>
      </c>
      <c r="B2935">
        <v>980</v>
      </c>
      <c r="C2935" s="187">
        <v>80.5</v>
      </c>
      <c r="D2935">
        <v>0</v>
      </c>
      <c r="E2935" s="184"/>
      <c r="F2935" s="184"/>
      <c r="G2935" s="185"/>
      <c r="H2935" s="184"/>
      <c r="I2935" s="185"/>
      <c r="J2935" s="184"/>
      <c r="K2935" s="184"/>
    </row>
    <row r="2936" spans="1:11" ht="12.75">
      <c r="A2936">
        <v>510</v>
      </c>
      <c r="B2936">
        <v>981</v>
      </c>
      <c r="C2936" s="187">
        <v>77</v>
      </c>
      <c r="D2936">
        <v>0</v>
      </c>
      <c r="E2936" s="184"/>
      <c r="F2936" s="184"/>
      <c r="G2936" s="185"/>
      <c r="H2936" s="184"/>
      <c r="I2936" s="185"/>
      <c r="J2936" s="184"/>
      <c r="K2936" s="184"/>
    </row>
    <row r="2937" spans="1:11" ht="12.75">
      <c r="A2937">
        <v>510</v>
      </c>
      <c r="B2937">
        <v>982</v>
      </c>
      <c r="C2937" s="187">
        <v>88.5</v>
      </c>
      <c r="D2937">
        <v>0</v>
      </c>
      <c r="E2937" s="184"/>
      <c r="F2937" s="184"/>
      <c r="G2937" s="185"/>
      <c r="H2937" s="184"/>
      <c r="I2937" s="185"/>
      <c r="J2937" s="184"/>
      <c r="K2937" s="184"/>
    </row>
    <row r="2938" spans="1:11" ht="12.75">
      <c r="A2938">
        <v>510</v>
      </c>
      <c r="B2938">
        <v>983</v>
      </c>
      <c r="C2938" s="187">
        <v>69</v>
      </c>
      <c r="D2938">
        <v>0</v>
      </c>
      <c r="E2938" s="184"/>
      <c r="F2938" s="184"/>
      <c r="G2938" s="185"/>
      <c r="H2938" s="184"/>
      <c r="I2938" s="185"/>
      <c r="J2938" s="184"/>
      <c r="K2938" s="184"/>
    </row>
    <row r="2939" spans="1:11" ht="12.75">
      <c r="A2939">
        <v>510</v>
      </c>
      <c r="B2939">
        <v>984</v>
      </c>
      <c r="C2939" s="187">
        <v>78</v>
      </c>
      <c r="D2939">
        <v>0</v>
      </c>
      <c r="E2939" s="184"/>
      <c r="F2939" s="184"/>
      <c r="G2939" s="185"/>
      <c r="H2939" s="184"/>
      <c r="I2939" s="185"/>
      <c r="J2939" s="184"/>
      <c r="K2939" s="184"/>
    </row>
    <row r="2940" spans="1:11" ht="12.75">
      <c r="A2940">
        <v>510</v>
      </c>
      <c r="B2940">
        <v>985</v>
      </c>
      <c r="C2940" s="187">
        <v>73.5</v>
      </c>
      <c r="D2940">
        <v>0</v>
      </c>
      <c r="E2940" s="184"/>
      <c r="F2940" s="184"/>
      <c r="G2940" s="185"/>
      <c r="H2940" s="184"/>
      <c r="I2940" s="185"/>
      <c r="J2940" s="184"/>
      <c r="K2940" s="184"/>
    </row>
    <row r="2941" spans="1:11" ht="12.75">
      <c r="A2941">
        <v>510</v>
      </c>
      <c r="B2941">
        <v>986</v>
      </c>
      <c r="C2941" s="187">
        <v>87.5</v>
      </c>
      <c r="D2941">
        <v>0</v>
      </c>
      <c r="E2941" s="184"/>
      <c r="F2941" s="184"/>
      <c r="G2941" s="185"/>
      <c r="H2941" s="184"/>
      <c r="I2941" s="185"/>
      <c r="J2941" s="184"/>
      <c r="K2941" s="184"/>
    </row>
    <row r="2942" spans="1:11" ht="12.75">
      <c r="A2942">
        <v>510</v>
      </c>
      <c r="B2942">
        <v>987</v>
      </c>
      <c r="C2942" s="187">
        <v>90.5</v>
      </c>
      <c r="D2942">
        <v>0</v>
      </c>
      <c r="E2942" s="184"/>
      <c r="F2942" s="184"/>
      <c r="G2942" s="185"/>
      <c r="H2942" s="184"/>
      <c r="I2942" s="185"/>
      <c r="J2942" s="184"/>
      <c r="K2942" s="184"/>
    </row>
    <row r="2943" spans="1:11" ht="12.75">
      <c r="A2943">
        <v>510</v>
      </c>
      <c r="B2943">
        <v>988</v>
      </c>
      <c r="C2943" s="187">
        <v>91.5</v>
      </c>
      <c r="D2943">
        <v>0</v>
      </c>
      <c r="E2943" s="184"/>
      <c r="F2943" s="184"/>
      <c r="G2943" s="185"/>
      <c r="H2943" s="184"/>
      <c r="I2943" s="185"/>
      <c r="J2943" s="184"/>
      <c r="K2943" s="184"/>
    </row>
    <row r="2944" spans="1:11" ht="12.75">
      <c r="A2944">
        <v>510</v>
      </c>
      <c r="B2944">
        <v>989</v>
      </c>
      <c r="C2944" s="187">
        <v>95.5</v>
      </c>
      <c r="D2944">
        <v>0</v>
      </c>
      <c r="E2944" s="184"/>
      <c r="F2944" s="184"/>
      <c r="G2944" s="185"/>
      <c r="H2944" s="184"/>
      <c r="I2944" s="185"/>
      <c r="J2944" s="184"/>
      <c r="K2944" s="184"/>
    </row>
    <row r="2945" spans="1:11" ht="12.75">
      <c r="A2945">
        <v>511</v>
      </c>
      <c r="B2945">
        <v>367</v>
      </c>
      <c r="C2945" s="187">
        <v>91.5999984741211</v>
      </c>
      <c r="D2945">
        <v>0</v>
      </c>
      <c r="E2945" s="184"/>
      <c r="F2945" s="184"/>
      <c r="G2945" s="185"/>
      <c r="H2945" s="184"/>
      <c r="I2945" s="185"/>
      <c r="J2945" s="184"/>
      <c r="K2945" s="184"/>
    </row>
    <row r="2946" spans="1:11" ht="12.75">
      <c r="A2946">
        <v>511</v>
      </c>
      <c r="B2946">
        <v>369</v>
      </c>
      <c r="C2946" s="187">
        <v>99.30000305175781</v>
      </c>
      <c r="D2946">
        <v>0</v>
      </c>
      <c r="E2946" s="184"/>
      <c r="F2946" s="184"/>
      <c r="G2946" s="185"/>
      <c r="H2946" s="184"/>
      <c r="I2946" s="185"/>
      <c r="J2946" s="184"/>
      <c r="K2946" s="184"/>
    </row>
    <row r="2947" spans="1:11" ht="12.75">
      <c r="A2947">
        <v>511</v>
      </c>
      <c r="B2947">
        <v>372</v>
      </c>
      <c r="C2947" s="187">
        <v>82</v>
      </c>
      <c r="D2947">
        <v>0</v>
      </c>
      <c r="E2947" s="184"/>
      <c r="F2947" s="184"/>
      <c r="G2947" s="185"/>
      <c r="H2947" s="184"/>
      <c r="I2947" s="185"/>
      <c r="J2947" s="184"/>
      <c r="K2947" s="184"/>
    </row>
    <row r="2948" spans="1:11" ht="12.75">
      <c r="A2948">
        <v>511</v>
      </c>
      <c r="B2948">
        <v>384</v>
      </c>
      <c r="C2948" s="187">
        <v>89.19999694824219</v>
      </c>
      <c r="D2948">
        <v>0</v>
      </c>
      <c r="E2948" s="184"/>
      <c r="F2948" s="184"/>
      <c r="G2948" s="185"/>
      <c r="H2948" s="184"/>
      <c r="I2948" s="185"/>
      <c r="J2948" s="184"/>
      <c r="K2948" s="184"/>
    </row>
    <row r="2949" spans="1:11" ht="12.75">
      <c r="A2949">
        <v>511</v>
      </c>
      <c r="B2949">
        <v>393</v>
      </c>
      <c r="C2949" s="187">
        <v>85.9000015258789</v>
      </c>
      <c r="D2949">
        <v>0</v>
      </c>
      <c r="E2949" s="184"/>
      <c r="F2949" s="184"/>
      <c r="G2949" s="185"/>
      <c r="H2949" s="184"/>
      <c r="I2949" s="185"/>
      <c r="J2949" s="184"/>
      <c r="K2949" s="184"/>
    </row>
    <row r="2950" spans="1:11" ht="12.75">
      <c r="A2950">
        <v>511</v>
      </c>
      <c r="B2950">
        <v>407</v>
      </c>
      <c r="C2950" s="187">
        <v>73.5999984741211</v>
      </c>
      <c r="D2950">
        <v>0</v>
      </c>
      <c r="E2950" s="184"/>
      <c r="F2950" s="184"/>
      <c r="G2950" s="185"/>
      <c r="H2950" s="184"/>
      <c r="I2950" s="185"/>
      <c r="J2950" s="184"/>
      <c r="K2950" s="184"/>
    </row>
    <row r="2951" spans="1:11" ht="12.75">
      <c r="A2951">
        <v>511</v>
      </c>
      <c r="B2951">
        <v>411</v>
      </c>
      <c r="C2951" s="187">
        <v>65.30000305175781</v>
      </c>
      <c r="D2951">
        <v>0</v>
      </c>
      <c r="E2951" s="184"/>
      <c r="F2951" s="184"/>
      <c r="G2951" s="185"/>
      <c r="H2951" s="184"/>
      <c r="I2951" s="185"/>
      <c r="J2951" s="184"/>
      <c r="K2951" s="184"/>
    </row>
    <row r="2952" spans="1:11" ht="12.75">
      <c r="A2952">
        <v>511</v>
      </c>
      <c r="B2952">
        <v>413</v>
      </c>
      <c r="C2952" s="187">
        <v>63.79999923706055</v>
      </c>
      <c r="D2952">
        <v>0</v>
      </c>
      <c r="E2952" s="184"/>
      <c r="F2952" s="184"/>
      <c r="G2952" s="185"/>
      <c r="H2952" s="184"/>
      <c r="I2952" s="185"/>
      <c r="J2952" s="184"/>
      <c r="K2952" s="184"/>
    </row>
    <row r="2953" spans="1:11" ht="12.75">
      <c r="A2953">
        <v>511</v>
      </c>
      <c r="B2953">
        <v>418</v>
      </c>
      <c r="C2953" s="187">
        <v>64.9000015258789</v>
      </c>
      <c r="D2953">
        <v>0</v>
      </c>
      <c r="E2953" s="184"/>
      <c r="F2953" s="184"/>
      <c r="G2953" s="185"/>
      <c r="H2953" s="184"/>
      <c r="I2953" s="185"/>
      <c r="J2953" s="184"/>
      <c r="K2953" s="184"/>
    </row>
    <row r="2954" spans="1:11" ht="12.75">
      <c r="A2954">
        <v>511</v>
      </c>
      <c r="B2954">
        <v>421</v>
      </c>
      <c r="C2954" s="187">
        <v>60.599998474121094</v>
      </c>
      <c r="D2954">
        <v>0</v>
      </c>
      <c r="E2954" s="184"/>
      <c r="F2954" s="184"/>
      <c r="G2954" s="185"/>
      <c r="H2954" s="184"/>
      <c r="I2954" s="185"/>
      <c r="J2954" s="184"/>
      <c r="K2954" s="184"/>
    </row>
    <row r="2955" spans="1:11" ht="12.75">
      <c r="A2955">
        <v>511</v>
      </c>
      <c r="B2955">
        <v>464</v>
      </c>
      <c r="C2955" s="187">
        <v>52.400001525878906</v>
      </c>
      <c r="D2955">
        <v>0</v>
      </c>
      <c r="E2955" s="184"/>
      <c r="F2955" s="184"/>
      <c r="G2955" s="185"/>
      <c r="H2955" s="184"/>
      <c r="I2955" s="185"/>
      <c r="J2955" s="184"/>
      <c r="K2955" s="184"/>
    </row>
    <row r="2956" spans="1:11" ht="12.75">
      <c r="A2956">
        <v>511</v>
      </c>
      <c r="B2956">
        <v>469</v>
      </c>
      <c r="C2956" s="187">
        <v>46.900001525878906</v>
      </c>
      <c r="D2956">
        <v>0</v>
      </c>
      <c r="E2956" s="184"/>
      <c r="F2956" s="184"/>
      <c r="G2956" s="185"/>
      <c r="H2956" s="184"/>
      <c r="I2956" s="185"/>
      <c r="J2956" s="184"/>
      <c r="K2956" s="184"/>
    </row>
    <row r="2957" spans="1:11" ht="12.75">
      <c r="A2957">
        <v>511</v>
      </c>
      <c r="B2957">
        <v>506</v>
      </c>
      <c r="C2957" s="187">
        <v>50.900001525878906</v>
      </c>
      <c r="D2957">
        <v>0</v>
      </c>
      <c r="E2957" s="184"/>
      <c r="F2957" s="184"/>
      <c r="G2957" s="185"/>
      <c r="H2957" s="184"/>
      <c r="I2957" s="185"/>
      <c r="J2957" s="184"/>
      <c r="K2957" s="184"/>
    </row>
    <row r="2958" spans="1:11" ht="12.75">
      <c r="A2958">
        <v>511</v>
      </c>
      <c r="B2958">
        <v>507</v>
      </c>
      <c r="C2958" s="187">
        <v>41.20000076293945</v>
      </c>
      <c r="D2958">
        <v>0</v>
      </c>
      <c r="E2958" s="184"/>
      <c r="F2958" s="184"/>
      <c r="G2958" s="185"/>
      <c r="H2958" s="184"/>
      <c r="I2958" s="185"/>
      <c r="J2958" s="184"/>
      <c r="K2958" s="184"/>
    </row>
    <row r="2959" spans="1:11" ht="12.75">
      <c r="A2959">
        <v>511</v>
      </c>
      <c r="B2959">
        <v>509</v>
      </c>
      <c r="C2959" s="187">
        <v>30.399999618530273</v>
      </c>
      <c r="D2959">
        <v>0</v>
      </c>
      <c r="E2959" s="184"/>
      <c r="F2959" s="184"/>
      <c r="G2959" s="185"/>
      <c r="H2959" s="184"/>
      <c r="I2959" s="185"/>
      <c r="J2959" s="184"/>
      <c r="K2959" s="184"/>
    </row>
    <row r="2960" spans="1:11" ht="12.75">
      <c r="A2960">
        <v>511</v>
      </c>
      <c r="B2960">
        <v>510</v>
      </c>
      <c r="C2960" s="187">
        <v>13.100000381469727</v>
      </c>
      <c r="D2960">
        <v>0</v>
      </c>
      <c r="E2960" s="184"/>
      <c r="F2960" s="184"/>
      <c r="G2960" s="185"/>
      <c r="H2960" s="184"/>
      <c r="I2960" s="185"/>
      <c r="J2960" s="184"/>
      <c r="K2960" s="184"/>
    </row>
    <row r="2961" spans="1:11" ht="12.75">
      <c r="A2961">
        <v>511</v>
      </c>
      <c r="B2961">
        <v>512</v>
      </c>
      <c r="C2961" s="187">
        <v>40.599998474121094</v>
      </c>
      <c r="D2961">
        <v>0</v>
      </c>
      <c r="E2961" s="184"/>
      <c r="F2961" s="184"/>
      <c r="G2961" s="185"/>
      <c r="H2961" s="184"/>
      <c r="I2961" s="185"/>
      <c r="J2961" s="184"/>
      <c r="K2961" s="184"/>
    </row>
    <row r="2962" spans="1:11" ht="12.75">
      <c r="A2962">
        <v>511</v>
      </c>
      <c r="B2962">
        <v>513</v>
      </c>
      <c r="C2962" s="187">
        <v>34</v>
      </c>
      <c r="D2962">
        <v>0</v>
      </c>
      <c r="E2962" s="184"/>
      <c r="F2962" s="184"/>
      <c r="G2962" s="185"/>
      <c r="H2962" s="184"/>
      <c r="I2962" s="185"/>
      <c r="J2962" s="184"/>
      <c r="K2962" s="184"/>
    </row>
    <row r="2963" spans="1:11" ht="12.75">
      <c r="A2963">
        <v>511</v>
      </c>
      <c r="B2963">
        <v>515</v>
      </c>
      <c r="C2963" s="187">
        <v>28.200000762939453</v>
      </c>
      <c r="D2963">
        <v>0</v>
      </c>
      <c r="E2963" s="184"/>
      <c r="F2963" s="184"/>
      <c r="G2963" s="185"/>
      <c r="H2963" s="184"/>
      <c r="I2963" s="185"/>
      <c r="J2963" s="184"/>
      <c r="K2963" s="184"/>
    </row>
    <row r="2964" spans="1:11" ht="12.75">
      <c r="A2964">
        <v>511</v>
      </c>
      <c r="B2964">
        <v>516</v>
      </c>
      <c r="C2964" s="187">
        <v>20.799999237060547</v>
      </c>
      <c r="D2964">
        <v>0</v>
      </c>
      <c r="E2964" s="184"/>
      <c r="F2964" s="184"/>
      <c r="G2964" s="185"/>
      <c r="H2964" s="184"/>
      <c r="I2964" s="185"/>
      <c r="J2964" s="184"/>
      <c r="K2964" s="184"/>
    </row>
    <row r="2965" spans="1:11" ht="12.75">
      <c r="A2965">
        <v>511</v>
      </c>
      <c r="B2965">
        <v>518</v>
      </c>
      <c r="C2965" s="187">
        <v>28.899999618530273</v>
      </c>
      <c r="D2965">
        <v>0</v>
      </c>
      <c r="E2965" s="184"/>
      <c r="F2965" s="184"/>
      <c r="G2965" s="185"/>
      <c r="H2965" s="184"/>
      <c r="I2965" s="185"/>
      <c r="J2965" s="184"/>
      <c r="K2965" s="184"/>
    </row>
    <row r="2966" spans="1:11" ht="12.75">
      <c r="A2966">
        <v>511</v>
      </c>
      <c r="B2966">
        <v>519</v>
      </c>
      <c r="C2966" s="187">
        <v>33.599998474121094</v>
      </c>
      <c r="D2966">
        <v>0</v>
      </c>
      <c r="E2966" s="184"/>
      <c r="F2966" s="184"/>
      <c r="G2966" s="185"/>
      <c r="H2966" s="184"/>
      <c r="I2966" s="185"/>
      <c r="J2966" s="184"/>
      <c r="K2966" s="184"/>
    </row>
    <row r="2967" spans="1:11" ht="12.75">
      <c r="A2967">
        <v>511</v>
      </c>
      <c r="B2967">
        <v>522</v>
      </c>
      <c r="C2967" s="187">
        <v>51.599998474121094</v>
      </c>
      <c r="D2967">
        <v>0</v>
      </c>
      <c r="E2967" s="184"/>
      <c r="F2967" s="184"/>
      <c r="G2967" s="185"/>
      <c r="H2967" s="184"/>
      <c r="I2967" s="185"/>
      <c r="J2967" s="184"/>
      <c r="K2967" s="184"/>
    </row>
    <row r="2968" spans="1:11" ht="12.75">
      <c r="A2968">
        <v>511</v>
      </c>
      <c r="B2968">
        <v>530</v>
      </c>
      <c r="C2968" s="187">
        <v>40.400001525878906</v>
      </c>
      <c r="D2968">
        <v>0</v>
      </c>
      <c r="E2968" s="184"/>
      <c r="F2968" s="184"/>
      <c r="G2968" s="185"/>
      <c r="H2968" s="184"/>
      <c r="I2968" s="185"/>
      <c r="J2968" s="184"/>
      <c r="K2968" s="184"/>
    </row>
    <row r="2969" spans="1:11" ht="12.75">
      <c r="A2969">
        <v>511</v>
      </c>
      <c r="B2969">
        <v>531</v>
      </c>
      <c r="C2969" s="187">
        <v>38.599998474121094</v>
      </c>
      <c r="D2969">
        <v>0</v>
      </c>
      <c r="E2969" s="184"/>
      <c r="F2969" s="184"/>
      <c r="G2969" s="185"/>
      <c r="H2969" s="184"/>
      <c r="I2969" s="185"/>
      <c r="J2969" s="184"/>
      <c r="K2969" s="184"/>
    </row>
    <row r="2970" spans="1:11" ht="12.75">
      <c r="A2970">
        <v>511</v>
      </c>
      <c r="B2970">
        <v>533</v>
      </c>
      <c r="C2970" s="187">
        <v>39</v>
      </c>
      <c r="D2970">
        <v>0</v>
      </c>
      <c r="E2970" s="184"/>
      <c r="F2970" s="184"/>
      <c r="G2970" s="185"/>
      <c r="H2970" s="184"/>
      <c r="I2970" s="185"/>
      <c r="J2970" s="184"/>
      <c r="K2970" s="184"/>
    </row>
    <row r="2971" spans="1:11" ht="12.75">
      <c r="A2971">
        <v>511</v>
      </c>
      <c r="B2971">
        <v>963</v>
      </c>
      <c r="C2971" s="187">
        <v>63.5</v>
      </c>
      <c r="D2971">
        <v>0</v>
      </c>
      <c r="E2971" s="184"/>
      <c r="F2971" s="184"/>
      <c r="G2971" s="185"/>
      <c r="H2971" s="184"/>
      <c r="I2971" s="185"/>
      <c r="J2971" s="184"/>
      <c r="K2971" s="184"/>
    </row>
    <row r="2972" spans="1:11" ht="12.75">
      <c r="A2972">
        <v>511</v>
      </c>
      <c r="B2972">
        <v>964</v>
      </c>
      <c r="C2972" s="187">
        <v>66.5999984741211</v>
      </c>
      <c r="D2972">
        <v>0</v>
      </c>
      <c r="E2972" s="184"/>
      <c r="F2972" s="184"/>
      <c r="G2972" s="185"/>
      <c r="H2972" s="184"/>
      <c r="I2972" s="185"/>
      <c r="J2972" s="184"/>
      <c r="K2972" s="184"/>
    </row>
    <row r="2973" spans="1:11" ht="12.75">
      <c r="A2973">
        <v>511</v>
      </c>
      <c r="B2973">
        <v>965</v>
      </c>
      <c r="C2973" s="187">
        <v>74.0999984741211</v>
      </c>
      <c r="D2973">
        <v>0</v>
      </c>
      <c r="E2973" s="184"/>
      <c r="F2973" s="184"/>
      <c r="G2973" s="185"/>
      <c r="H2973" s="184"/>
      <c r="I2973" s="185"/>
      <c r="J2973" s="184"/>
      <c r="K2973" s="184"/>
    </row>
    <row r="2974" spans="1:11" ht="12.75">
      <c r="A2974">
        <v>511</v>
      </c>
      <c r="B2974">
        <v>970</v>
      </c>
      <c r="C2974" s="187">
        <v>124</v>
      </c>
      <c r="D2974">
        <v>0</v>
      </c>
      <c r="E2974" s="184"/>
      <c r="F2974" s="184"/>
      <c r="G2974" s="185"/>
      <c r="H2974" s="184"/>
      <c r="I2974" s="185"/>
      <c r="J2974" s="184"/>
      <c r="K2974" s="184"/>
    </row>
    <row r="2975" spans="1:11" ht="12.75">
      <c r="A2975">
        <v>511</v>
      </c>
      <c r="B2975">
        <v>972</v>
      </c>
      <c r="C2975" s="187">
        <v>70.5</v>
      </c>
      <c r="D2975">
        <v>0</v>
      </c>
      <c r="E2975" s="184"/>
      <c r="F2975" s="184"/>
      <c r="G2975" s="185"/>
      <c r="H2975" s="184"/>
      <c r="I2975" s="185"/>
      <c r="J2975" s="184"/>
      <c r="K2975" s="184"/>
    </row>
    <row r="2976" spans="1:11" ht="12.75">
      <c r="A2976">
        <v>511</v>
      </c>
      <c r="B2976">
        <v>974</v>
      </c>
      <c r="C2976" s="187">
        <v>104</v>
      </c>
      <c r="D2976">
        <v>0</v>
      </c>
      <c r="E2976" s="184"/>
      <c r="F2976" s="184"/>
      <c r="G2976" s="185"/>
      <c r="H2976" s="184"/>
      <c r="I2976" s="185"/>
      <c r="J2976" s="184"/>
      <c r="K2976" s="184"/>
    </row>
    <row r="2977" spans="1:11" ht="12.75">
      <c r="A2977">
        <v>511</v>
      </c>
      <c r="B2977">
        <v>975</v>
      </c>
      <c r="C2977" s="187">
        <v>101</v>
      </c>
      <c r="D2977">
        <v>0</v>
      </c>
      <c r="E2977" s="184"/>
      <c r="F2977" s="184"/>
      <c r="G2977" s="185"/>
      <c r="H2977" s="184"/>
      <c r="I2977" s="185"/>
      <c r="J2977" s="184"/>
      <c r="K2977" s="184"/>
    </row>
    <row r="2978" spans="1:11" ht="12.75">
      <c r="A2978">
        <v>511</v>
      </c>
      <c r="B2978">
        <v>976</v>
      </c>
      <c r="C2978" s="187">
        <v>99</v>
      </c>
      <c r="D2978">
        <v>0</v>
      </c>
      <c r="E2978" s="184"/>
      <c r="F2978" s="184"/>
      <c r="G2978" s="185"/>
      <c r="H2978" s="184"/>
      <c r="I2978" s="185"/>
      <c r="J2978" s="184"/>
      <c r="K2978" s="184"/>
    </row>
    <row r="2979" spans="1:11" ht="12.75">
      <c r="A2979">
        <v>511</v>
      </c>
      <c r="B2979">
        <v>977</v>
      </c>
      <c r="C2979" s="187">
        <v>84.5</v>
      </c>
      <c r="D2979">
        <v>0</v>
      </c>
      <c r="E2979" s="184"/>
      <c r="F2979" s="184"/>
      <c r="G2979" s="185"/>
      <c r="H2979" s="184"/>
      <c r="I2979" s="185"/>
      <c r="J2979" s="184"/>
      <c r="K2979" s="184"/>
    </row>
    <row r="2980" spans="1:11" ht="12.75">
      <c r="A2980">
        <v>511</v>
      </c>
      <c r="B2980">
        <v>978</v>
      </c>
      <c r="C2980" s="187">
        <v>102</v>
      </c>
      <c r="D2980">
        <v>0</v>
      </c>
      <c r="E2980" s="184"/>
      <c r="F2980" s="184"/>
      <c r="G2980" s="185"/>
      <c r="H2980" s="184"/>
      <c r="I2980" s="185"/>
      <c r="J2980" s="184"/>
      <c r="K2980" s="184"/>
    </row>
    <row r="2981" spans="1:11" ht="12.75">
      <c r="A2981">
        <v>511</v>
      </c>
      <c r="B2981">
        <v>979</v>
      </c>
      <c r="C2981" s="187">
        <v>79.5</v>
      </c>
      <c r="D2981">
        <v>0</v>
      </c>
      <c r="E2981" s="184"/>
      <c r="F2981" s="184"/>
      <c r="G2981" s="185"/>
      <c r="H2981" s="184"/>
      <c r="I2981" s="185"/>
      <c r="J2981" s="184"/>
      <c r="K2981" s="184"/>
    </row>
    <row r="2982" spans="1:11" ht="12.75">
      <c r="A2982">
        <v>511</v>
      </c>
      <c r="B2982">
        <v>980</v>
      </c>
      <c r="C2982" s="187">
        <v>79.5</v>
      </c>
      <c r="D2982">
        <v>0</v>
      </c>
      <c r="E2982" s="184"/>
      <c r="F2982" s="184"/>
      <c r="G2982" s="185"/>
      <c r="H2982" s="184"/>
      <c r="I2982" s="185"/>
      <c r="J2982" s="184"/>
      <c r="K2982" s="184"/>
    </row>
    <row r="2983" spans="1:11" ht="12.75">
      <c r="A2983">
        <v>511</v>
      </c>
      <c r="B2983">
        <v>981</v>
      </c>
      <c r="C2983" s="187">
        <v>76.5</v>
      </c>
      <c r="D2983">
        <v>0</v>
      </c>
      <c r="E2983" s="184"/>
      <c r="F2983" s="184"/>
      <c r="G2983" s="185"/>
      <c r="H2983" s="184"/>
      <c r="I2983" s="185"/>
      <c r="J2983" s="184"/>
      <c r="K2983" s="184"/>
    </row>
    <row r="2984" spans="1:11" ht="12.75">
      <c r="A2984">
        <v>511</v>
      </c>
      <c r="B2984">
        <v>982</v>
      </c>
      <c r="C2984" s="187">
        <v>94</v>
      </c>
      <c r="D2984">
        <v>0</v>
      </c>
      <c r="E2984" s="184"/>
      <c r="F2984" s="184"/>
      <c r="G2984" s="185"/>
      <c r="H2984" s="184"/>
      <c r="I2984" s="185"/>
      <c r="J2984" s="184"/>
      <c r="K2984" s="184"/>
    </row>
    <row r="2985" spans="1:11" ht="12.75">
      <c r="A2985">
        <v>511</v>
      </c>
      <c r="B2985">
        <v>983</v>
      </c>
      <c r="C2985" s="187">
        <v>77</v>
      </c>
      <c r="D2985">
        <v>0</v>
      </c>
      <c r="E2985" s="184"/>
      <c r="F2985" s="184"/>
      <c r="G2985" s="185"/>
      <c r="H2985" s="184"/>
      <c r="I2985" s="185"/>
      <c r="J2985" s="184"/>
      <c r="K2985" s="184"/>
    </row>
    <row r="2986" spans="1:11" ht="12.75">
      <c r="A2986">
        <v>511</v>
      </c>
      <c r="B2986">
        <v>984</v>
      </c>
      <c r="C2986" s="187">
        <v>85</v>
      </c>
      <c r="D2986">
        <v>0</v>
      </c>
      <c r="E2986" s="184"/>
      <c r="F2986" s="184"/>
      <c r="G2986" s="185"/>
      <c r="H2986" s="184"/>
      <c r="I2986" s="185"/>
      <c r="J2986" s="184"/>
      <c r="K2986" s="184"/>
    </row>
    <row r="2987" spans="1:11" ht="12.75">
      <c r="A2987">
        <v>511</v>
      </c>
      <c r="B2987">
        <v>985</v>
      </c>
      <c r="C2987" s="187">
        <v>81.5</v>
      </c>
      <c r="D2987">
        <v>0</v>
      </c>
      <c r="E2987" s="184"/>
      <c r="F2987" s="184"/>
      <c r="G2987" s="185"/>
      <c r="H2987" s="184"/>
      <c r="I2987" s="185"/>
      <c r="J2987" s="184"/>
      <c r="K2987" s="184"/>
    </row>
    <row r="2988" spans="1:11" ht="12.75">
      <c r="A2988">
        <v>511</v>
      </c>
      <c r="B2988">
        <v>986</v>
      </c>
      <c r="C2988" s="187">
        <v>94.5</v>
      </c>
      <c r="D2988">
        <v>0</v>
      </c>
      <c r="E2988" s="184"/>
      <c r="F2988" s="184"/>
      <c r="G2988" s="185"/>
      <c r="H2988" s="184"/>
      <c r="I2988" s="185"/>
      <c r="J2988" s="184"/>
      <c r="K2988" s="184"/>
    </row>
    <row r="2989" spans="1:11" ht="12.75">
      <c r="A2989">
        <v>511</v>
      </c>
      <c r="B2989">
        <v>988</v>
      </c>
      <c r="C2989" s="187">
        <v>100</v>
      </c>
      <c r="D2989">
        <v>0</v>
      </c>
      <c r="E2989" s="184"/>
      <c r="F2989" s="184"/>
      <c r="G2989" s="185"/>
      <c r="H2989" s="184"/>
      <c r="I2989" s="185"/>
      <c r="J2989" s="184"/>
      <c r="K2989" s="184"/>
    </row>
    <row r="2990" spans="1:11" ht="12.75">
      <c r="A2990">
        <v>511</v>
      </c>
      <c r="B2990">
        <v>989</v>
      </c>
      <c r="C2990" s="187">
        <v>105</v>
      </c>
      <c r="D2990">
        <v>0</v>
      </c>
      <c r="E2990" s="184"/>
      <c r="F2990" s="184"/>
      <c r="G2990" s="185"/>
      <c r="H2990" s="184"/>
      <c r="I2990" s="185"/>
      <c r="J2990" s="184"/>
      <c r="K2990" s="184"/>
    </row>
    <row r="2991" spans="1:11" ht="12.75">
      <c r="A2991">
        <v>512</v>
      </c>
      <c r="B2991">
        <v>367</v>
      </c>
      <c r="C2991" s="187">
        <v>75.19999694824219</v>
      </c>
      <c r="D2991">
        <v>0</v>
      </c>
      <c r="E2991" s="184"/>
      <c r="F2991" s="184"/>
      <c r="G2991" s="185"/>
      <c r="H2991" s="184"/>
      <c r="I2991" s="185"/>
      <c r="J2991" s="184"/>
      <c r="K2991" s="184"/>
    </row>
    <row r="2992" spans="1:11" ht="12.75">
      <c r="A2992">
        <v>512</v>
      </c>
      <c r="B2992">
        <v>372</v>
      </c>
      <c r="C2992" s="187">
        <v>69.0999984741211</v>
      </c>
      <c r="D2992">
        <v>0</v>
      </c>
      <c r="E2992" s="184"/>
      <c r="F2992" s="184"/>
      <c r="G2992" s="185"/>
      <c r="H2992" s="184"/>
      <c r="I2992" s="185"/>
      <c r="J2992" s="184"/>
      <c r="K2992" s="184"/>
    </row>
    <row r="2993" spans="1:11" ht="12.75">
      <c r="A2993">
        <v>512</v>
      </c>
      <c r="B2993">
        <v>384</v>
      </c>
      <c r="C2993" s="187">
        <v>67</v>
      </c>
      <c r="D2993">
        <v>0</v>
      </c>
      <c r="E2993" s="184"/>
      <c r="F2993" s="184"/>
      <c r="G2993" s="185"/>
      <c r="H2993" s="184"/>
      <c r="I2993" s="185"/>
      <c r="J2993" s="184"/>
      <c r="K2993" s="184"/>
    </row>
    <row r="2994" spans="1:11" ht="12.75">
      <c r="A2994">
        <v>512</v>
      </c>
      <c r="B2994">
        <v>393</v>
      </c>
      <c r="C2994" s="187">
        <v>60.70000076293945</v>
      </c>
      <c r="D2994">
        <v>0</v>
      </c>
      <c r="E2994" s="184"/>
      <c r="F2994" s="184"/>
      <c r="G2994" s="185"/>
      <c r="H2994" s="184"/>
      <c r="I2994" s="185"/>
      <c r="J2994" s="184"/>
      <c r="K2994" s="184"/>
    </row>
    <row r="2995" spans="1:11" ht="12.75">
      <c r="A2995">
        <v>512</v>
      </c>
      <c r="B2995">
        <v>413</v>
      </c>
      <c r="C2995" s="187">
        <v>31.399999618530273</v>
      </c>
      <c r="D2995">
        <v>0</v>
      </c>
      <c r="E2995" s="184"/>
      <c r="F2995" s="184"/>
      <c r="G2995" s="185"/>
      <c r="H2995" s="184"/>
      <c r="I2995" s="185"/>
      <c r="J2995" s="184"/>
      <c r="K2995" s="184"/>
    </row>
    <row r="2996" spans="1:11" ht="12.75">
      <c r="A2996">
        <v>512</v>
      </c>
      <c r="B2996">
        <v>415</v>
      </c>
      <c r="C2996" s="187">
        <v>28.5</v>
      </c>
      <c r="D2996">
        <v>0</v>
      </c>
      <c r="E2996" s="184"/>
      <c r="F2996" s="184"/>
      <c r="G2996" s="185"/>
      <c r="H2996" s="184"/>
      <c r="I2996" s="185"/>
      <c r="J2996" s="184"/>
      <c r="K2996" s="184"/>
    </row>
    <row r="2997" spans="1:11" ht="12.75">
      <c r="A2997">
        <v>512</v>
      </c>
      <c r="B2997">
        <v>418</v>
      </c>
      <c r="C2997" s="187">
        <v>27.799999237060547</v>
      </c>
      <c r="D2997">
        <v>0</v>
      </c>
      <c r="E2997" s="184"/>
      <c r="F2997" s="184"/>
      <c r="G2997" s="185"/>
      <c r="H2997" s="184"/>
      <c r="I2997" s="185"/>
      <c r="J2997" s="184"/>
      <c r="K2997" s="184"/>
    </row>
    <row r="2998" spans="1:11" ht="12.75">
      <c r="A2998">
        <v>512</v>
      </c>
      <c r="B2998">
        <v>456</v>
      </c>
      <c r="C2998" s="187">
        <v>7.199999809265137</v>
      </c>
      <c r="D2998">
        <v>0</v>
      </c>
      <c r="E2998" s="184"/>
      <c r="F2998" s="184"/>
      <c r="G2998" s="185"/>
      <c r="H2998" s="184"/>
      <c r="I2998" s="185"/>
      <c r="J2998" s="184"/>
      <c r="K2998" s="184"/>
    </row>
    <row r="2999" spans="1:11" ht="12.75">
      <c r="A2999">
        <v>512</v>
      </c>
      <c r="B2999">
        <v>464</v>
      </c>
      <c r="C2999" s="187">
        <v>13.399999618530273</v>
      </c>
      <c r="D2999">
        <v>0</v>
      </c>
      <c r="E2999" s="184"/>
      <c r="F2999" s="184"/>
      <c r="G2999" s="185"/>
      <c r="H2999" s="184"/>
      <c r="I2999" s="185"/>
      <c r="J2999" s="184"/>
      <c r="K2999" s="184"/>
    </row>
    <row r="3000" spans="1:11" ht="12.75">
      <c r="A3000">
        <v>512</v>
      </c>
      <c r="B3000">
        <v>467</v>
      </c>
      <c r="C3000" s="187">
        <v>9.300000190734863</v>
      </c>
      <c r="D3000">
        <v>0</v>
      </c>
      <c r="E3000" s="184"/>
      <c r="F3000" s="184"/>
      <c r="G3000" s="185"/>
      <c r="H3000" s="184"/>
      <c r="I3000" s="185"/>
      <c r="J3000" s="184"/>
      <c r="K3000" s="184"/>
    </row>
    <row r="3001" spans="1:11" ht="12.75">
      <c r="A3001">
        <v>512</v>
      </c>
      <c r="B3001">
        <v>469</v>
      </c>
      <c r="C3001" s="187">
        <v>7.5</v>
      </c>
      <c r="D3001">
        <v>0</v>
      </c>
      <c r="E3001" s="184"/>
      <c r="F3001" s="184"/>
      <c r="G3001" s="185"/>
      <c r="H3001" s="184"/>
      <c r="I3001" s="185"/>
      <c r="J3001" s="184"/>
      <c r="K3001" s="184"/>
    </row>
    <row r="3002" spans="1:11" ht="12.75">
      <c r="A3002">
        <v>512</v>
      </c>
      <c r="B3002">
        <v>502</v>
      </c>
      <c r="C3002" s="187">
        <v>83.5</v>
      </c>
      <c r="D3002">
        <v>0</v>
      </c>
      <c r="E3002" s="184"/>
      <c r="F3002" s="184"/>
      <c r="G3002" s="185"/>
      <c r="H3002" s="184"/>
      <c r="I3002" s="185"/>
      <c r="J3002" s="184"/>
      <c r="K3002" s="184"/>
    </row>
    <row r="3003" spans="1:11" ht="12.75">
      <c r="A3003">
        <v>512</v>
      </c>
      <c r="B3003">
        <v>504</v>
      </c>
      <c r="C3003" s="187">
        <v>71.69999694824219</v>
      </c>
      <c r="D3003">
        <v>0</v>
      </c>
      <c r="E3003" s="184"/>
      <c r="F3003" s="184"/>
      <c r="G3003" s="185"/>
      <c r="H3003" s="184"/>
      <c r="I3003" s="185"/>
      <c r="J3003" s="184"/>
      <c r="K3003" s="184"/>
    </row>
    <row r="3004" spans="1:11" ht="12.75">
      <c r="A3004">
        <v>512</v>
      </c>
      <c r="B3004">
        <v>505</v>
      </c>
      <c r="C3004" s="187">
        <v>64</v>
      </c>
      <c r="D3004">
        <v>0</v>
      </c>
      <c r="E3004" s="184"/>
      <c r="F3004" s="184"/>
      <c r="G3004" s="185"/>
      <c r="H3004" s="184"/>
      <c r="I3004" s="185"/>
      <c r="J3004" s="184"/>
      <c r="K3004" s="184"/>
    </row>
    <row r="3005" spans="1:11" ht="12.75">
      <c r="A3005">
        <v>512</v>
      </c>
      <c r="B3005">
        <v>506</v>
      </c>
      <c r="C3005" s="187">
        <v>54.099998474121094</v>
      </c>
      <c r="D3005">
        <v>0</v>
      </c>
      <c r="E3005" s="184"/>
      <c r="F3005" s="184"/>
      <c r="G3005" s="185"/>
      <c r="H3005" s="184"/>
      <c r="I3005" s="185"/>
      <c r="J3005" s="184"/>
      <c r="K3005" s="184"/>
    </row>
    <row r="3006" spans="1:11" ht="12.75">
      <c r="A3006">
        <v>512</v>
      </c>
      <c r="B3006">
        <v>507</v>
      </c>
      <c r="C3006" s="187">
        <v>52.79999923706055</v>
      </c>
      <c r="D3006">
        <v>0</v>
      </c>
      <c r="E3006" s="184"/>
      <c r="F3006" s="184"/>
      <c r="G3006" s="185"/>
      <c r="H3006" s="184"/>
      <c r="I3006" s="185"/>
      <c r="J3006" s="184"/>
      <c r="K3006" s="184"/>
    </row>
    <row r="3007" spans="1:11" ht="12.75">
      <c r="A3007">
        <v>512</v>
      </c>
      <c r="B3007">
        <v>508</v>
      </c>
      <c r="C3007" s="187">
        <v>58</v>
      </c>
      <c r="D3007">
        <v>0</v>
      </c>
      <c r="E3007" s="184"/>
      <c r="F3007" s="184"/>
      <c r="G3007" s="185"/>
      <c r="H3007" s="184"/>
      <c r="I3007" s="185"/>
      <c r="J3007" s="184"/>
      <c r="K3007" s="184"/>
    </row>
    <row r="3008" spans="1:11" ht="12.75">
      <c r="A3008">
        <v>512</v>
      </c>
      <c r="B3008">
        <v>509</v>
      </c>
      <c r="C3008" s="187">
        <v>58.70000076293945</v>
      </c>
      <c r="D3008">
        <v>0</v>
      </c>
      <c r="E3008" s="184"/>
      <c r="F3008" s="184"/>
      <c r="G3008" s="185"/>
      <c r="H3008" s="184"/>
      <c r="I3008" s="185"/>
      <c r="J3008" s="184"/>
      <c r="K3008" s="184"/>
    </row>
    <row r="3009" spans="1:11" ht="12.75">
      <c r="A3009">
        <v>512</v>
      </c>
      <c r="B3009">
        <v>510</v>
      </c>
      <c r="C3009" s="187">
        <v>44.599998474121094</v>
      </c>
      <c r="D3009">
        <v>0</v>
      </c>
      <c r="E3009" s="184"/>
      <c r="F3009" s="184"/>
      <c r="G3009" s="185"/>
      <c r="H3009" s="184"/>
      <c r="I3009" s="185"/>
      <c r="J3009" s="184"/>
      <c r="K3009" s="184"/>
    </row>
    <row r="3010" spans="1:11" ht="12.75">
      <c r="A3010">
        <v>512</v>
      </c>
      <c r="B3010">
        <v>511</v>
      </c>
      <c r="C3010" s="187">
        <v>40.599998474121094</v>
      </c>
      <c r="D3010">
        <v>0</v>
      </c>
      <c r="E3010" s="184"/>
      <c r="F3010" s="184"/>
      <c r="G3010" s="185"/>
      <c r="H3010" s="184"/>
      <c r="I3010" s="185"/>
      <c r="J3010" s="184"/>
      <c r="K3010" s="184"/>
    </row>
    <row r="3011" spans="1:11" ht="12.75">
      <c r="A3011">
        <v>512</v>
      </c>
      <c r="B3011">
        <v>513</v>
      </c>
      <c r="C3011" s="187">
        <v>15.100000381469727</v>
      </c>
      <c r="D3011">
        <v>0</v>
      </c>
      <c r="E3011" s="184"/>
      <c r="F3011" s="184"/>
      <c r="G3011" s="185"/>
      <c r="H3011" s="184"/>
      <c r="I3011" s="185"/>
      <c r="J3011" s="184"/>
      <c r="K3011" s="184"/>
    </row>
    <row r="3012" spans="1:11" ht="12.75">
      <c r="A3012">
        <v>512</v>
      </c>
      <c r="B3012">
        <v>514</v>
      </c>
      <c r="C3012" s="187">
        <v>21.700000762939453</v>
      </c>
      <c r="D3012">
        <v>0</v>
      </c>
      <c r="E3012" s="184"/>
      <c r="F3012" s="184"/>
      <c r="G3012" s="185"/>
      <c r="H3012" s="184"/>
      <c r="I3012" s="185"/>
      <c r="J3012" s="184"/>
      <c r="K3012" s="184"/>
    </row>
    <row r="3013" spans="1:11" ht="12.75">
      <c r="A3013">
        <v>512</v>
      </c>
      <c r="B3013">
        <v>515</v>
      </c>
      <c r="C3013" s="187">
        <v>25.399999618530273</v>
      </c>
      <c r="D3013">
        <v>0</v>
      </c>
      <c r="E3013" s="184"/>
      <c r="F3013" s="184"/>
      <c r="G3013" s="185"/>
      <c r="H3013" s="184"/>
      <c r="I3013" s="185"/>
      <c r="J3013" s="184"/>
      <c r="K3013" s="184"/>
    </row>
    <row r="3014" spans="1:11" ht="12.75">
      <c r="A3014">
        <v>512</v>
      </c>
      <c r="B3014">
        <v>516</v>
      </c>
      <c r="C3014" s="187">
        <v>43.29999923706055</v>
      </c>
      <c r="D3014">
        <v>0</v>
      </c>
      <c r="E3014" s="184"/>
      <c r="F3014" s="184"/>
      <c r="G3014" s="185"/>
      <c r="H3014" s="184"/>
      <c r="I3014" s="185"/>
      <c r="J3014" s="184"/>
      <c r="K3014" s="184"/>
    </row>
    <row r="3015" spans="1:11" ht="12.75">
      <c r="A3015">
        <v>512</v>
      </c>
      <c r="B3015">
        <v>530</v>
      </c>
      <c r="C3015" s="187">
        <v>3.4000000953674316</v>
      </c>
      <c r="D3015">
        <v>0</v>
      </c>
      <c r="E3015" s="184"/>
      <c r="F3015" s="184"/>
      <c r="G3015" s="185"/>
      <c r="H3015" s="184"/>
      <c r="I3015" s="185"/>
      <c r="J3015" s="184"/>
      <c r="K3015" s="184"/>
    </row>
    <row r="3016" spans="1:11" ht="12.75">
      <c r="A3016">
        <v>512</v>
      </c>
      <c r="B3016">
        <v>531</v>
      </c>
      <c r="C3016" s="187">
        <v>7.5</v>
      </c>
      <c r="D3016">
        <v>0</v>
      </c>
      <c r="E3016" s="184"/>
      <c r="F3016" s="184"/>
      <c r="G3016" s="185"/>
      <c r="H3016" s="184"/>
      <c r="I3016" s="185"/>
      <c r="J3016" s="184"/>
      <c r="K3016" s="184"/>
    </row>
    <row r="3017" spans="1:11" ht="12.75">
      <c r="A3017">
        <v>512</v>
      </c>
      <c r="B3017">
        <v>974</v>
      </c>
      <c r="C3017" s="187">
        <v>140</v>
      </c>
      <c r="D3017">
        <v>0</v>
      </c>
      <c r="E3017" s="184"/>
      <c r="F3017" s="184"/>
      <c r="G3017" s="185"/>
      <c r="H3017" s="184"/>
      <c r="I3017" s="185"/>
      <c r="J3017" s="184"/>
      <c r="K3017" s="184"/>
    </row>
    <row r="3018" spans="1:11" ht="12.75">
      <c r="A3018">
        <v>512</v>
      </c>
      <c r="B3018">
        <v>975</v>
      </c>
      <c r="C3018" s="187">
        <v>138</v>
      </c>
      <c r="D3018">
        <v>0</v>
      </c>
      <c r="E3018" s="184"/>
      <c r="F3018" s="184"/>
      <c r="G3018" s="185"/>
      <c r="H3018" s="184"/>
      <c r="I3018" s="185"/>
      <c r="J3018" s="184"/>
      <c r="K3018" s="184"/>
    </row>
    <row r="3019" spans="1:11" ht="12.75">
      <c r="A3019">
        <v>512</v>
      </c>
      <c r="B3019">
        <v>976</v>
      </c>
      <c r="C3019" s="187">
        <v>136</v>
      </c>
      <c r="D3019">
        <v>0</v>
      </c>
      <c r="E3019" s="184"/>
      <c r="F3019" s="184"/>
      <c r="G3019" s="185"/>
      <c r="H3019" s="184"/>
      <c r="I3019" s="185"/>
      <c r="J3019" s="184"/>
      <c r="K3019" s="184"/>
    </row>
    <row r="3020" spans="1:11" ht="12.75">
      <c r="A3020">
        <v>512</v>
      </c>
      <c r="B3020">
        <v>977</v>
      </c>
      <c r="C3020" s="187">
        <v>122</v>
      </c>
      <c r="D3020">
        <v>0</v>
      </c>
      <c r="E3020" s="184"/>
      <c r="F3020" s="184"/>
      <c r="G3020" s="185"/>
      <c r="H3020" s="184"/>
      <c r="I3020" s="185"/>
      <c r="J3020" s="184"/>
      <c r="K3020" s="184"/>
    </row>
    <row r="3021" spans="1:11" ht="12.75">
      <c r="A3021">
        <v>512</v>
      </c>
      <c r="B3021">
        <v>978</v>
      </c>
      <c r="C3021" s="187">
        <v>141</v>
      </c>
      <c r="D3021">
        <v>0</v>
      </c>
      <c r="E3021" s="184"/>
      <c r="F3021" s="184"/>
      <c r="G3021" s="185"/>
      <c r="H3021" s="184"/>
      <c r="I3021" s="185"/>
      <c r="J3021" s="184"/>
      <c r="K3021" s="184"/>
    </row>
    <row r="3022" spans="1:11" ht="12.75">
      <c r="A3022">
        <v>512</v>
      </c>
      <c r="B3022">
        <v>983</v>
      </c>
      <c r="C3022" s="187">
        <v>112</v>
      </c>
      <c r="D3022">
        <v>0</v>
      </c>
      <c r="E3022" s="184"/>
      <c r="F3022" s="184"/>
      <c r="G3022" s="185"/>
      <c r="H3022" s="184"/>
      <c r="I3022" s="185"/>
      <c r="J3022" s="184"/>
      <c r="K3022" s="184"/>
    </row>
    <row r="3023" spans="1:11" ht="12.75">
      <c r="A3023">
        <v>513</v>
      </c>
      <c r="B3023">
        <v>367</v>
      </c>
      <c r="C3023" s="187">
        <v>89.19999694824219</v>
      </c>
      <c r="D3023">
        <v>0</v>
      </c>
      <c r="E3023" s="184"/>
      <c r="F3023" s="184"/>
      <c r="G3023" s="185"/>
      <c r="H3023" s="184"/>
      <c r="I3023" s="185"/>
      <c r="J3023" s="184"/>
      <c r="K3023" s="184"/>
    </row>
    <row r="3024" spans="1:11" ht="12.75">
      <c r="A3024">
        <v>513</v>
      </c>
      <c r="B3024">
        <v>372</v>
      </c>
      <c r="C3024" s="187">
        <v>82.19999694824219</v>
      </c>
      <c r="D3024">
        <v>0</v>
      </c>
      <c r="E3024" s="184"/>
      <c r="F3024" s="184"/>
      <c r="G3024" s="185"/>
      <c r="H3024" s="184"/>
      <c r="I3024" s="185"/>
      <c r="J3024" s="184"/>
      <c r="K3024" s="184"/>
    </row>
    <row r="3025" spans="1:11" ht="12.75">
      <c r="A3025">
        <v>513</v>
      </c>
      <c r="B3025">
        <v>384</v>
      </c>
      <c r="C3025" s="187">
        <v>81.0999984741211</v>
      </c>
      <c r="D3025">
        <v>0</v>
      </c>
      <c r="E3025" s="184"/>
      <c r="F3025" s="184"/>
      <c r="G3025" s="185"/>
      <c r="H3025" s="184"/>
      <c r="I3025" s="185"/>
      <c r="J3025" s="184"/>
      <c r="K3025" s="184"/>
    </row>
    <row r="3026" spans="1:11" ht="12.75">
      <c r="A3026">
        <v>513</v>
      </c>
      <c r="B3026">
        <v>502</v>
      </c>
      <c r="C3026" s="187">
        <v>94.69999694824219</v>
      </c>
      <c r="D3026">
        <v>0</v>
      </c>
      <c r="E3026" s="184"/>
      <c r="F3026" s="184"/>
      <c r="G3026" s="185"/>
      <c r="H3026" s="184"/>
      <c r="I3026" s="185"/>
      <c r="J3026" s="184"/>
      <c r="K3026" s="184"/>
    </row>
    <row r="3027" spans="1:11" ht="12.75">
      <c r="A3027">
        <v>513</v>
      </c>
      <c r="B3027">
        <v>505</v>
      </c>
      <c r="C3027" s="187">
        <v>73.69999694824219</v>
      </c>
      <c r="D3027">
        <v>0</v>
      </c>
      <c r="E3027" s="184"/>
      <c r="F3027" s="184"/>
      <c r="G3027" s="185"/>
      <c r="H3027" s="184"/>
      <c r="I3027" s="185"/>
      <c r="J3027" s="184"/>
      <c r="K3027" s="184"/>
    </row>
    <row r="3028" spans="1:11" ht="12.75">
      <c r="A3028">
        <v>513</v>
      </c>
      <c r="B3028">
        <v>506</v>
      </c>
      <c r="C3028" s="187">
        <v>62.400001525878906</v>
      </c>
      <c r="D3028">
        <v>0</v>
      </c>
      <c r="E3028" s="184"/>
      <c r="F3028" s="184"/>
      <c r="G3028" s="185"/>
      <c r="H3028" s="184"/>
      <c r="I3028" s="185"/>
      <c r="J3028" s="184"/>
      <c r="K3028" s="184"/>
    </row>
    <row r="3029" spans="1:11" ht="12.75">
      <c r="A3029">
        <v>513</v>
      </c>
      <c r="B3029">
        <v>507</v>
      </c>
      <c r="C3029" s="187">
        <v>58.400001525878906</v>
      </c>
      <c r="D3029">
        <v>0</v>
      </c>
      <c r="E3029" s="184"/>
      <c r="F3029" s="184"/>
      <c r="G3029" s="185"/>
      <c r="H3029" s="184"/>
      <c r="I3029" s="185"/>
      <c r="J3029" s="184"/>
      <c r="K3029" s="184"/>
    </row>
    <row r="3030" spans="1:11" ht="12.75">
      <c r="A3030">
        <v>513</v>
      </c>
      <c r="B3030">
        <v>508</v>
      </c>
      <c r="C3030" s="187">
        <v>61.79999923706055</v>
      </c>
      <c r="D3030">
        <v>0</v>
      </c>
      <c r="E3030" s="184"/>
      <c r="F3030" s="184"/>
      <c r="G3030" s="185"/>
      <c r="H3030" s="184"/>
      <c r="I3030" s="185"/>
      <c r="J3030" s="184"/>
      <c r="K3030" s="184"/>
    </row>
    <row r="3031" spans="1:11" ht="12.75">
      <c r="A3031">
        <v>513</v>
      </c>
      <c r="B3031">
        <v>509</v>
      </c>
      <c r="C3031" s="187">
        <v>58.900001525878906</v>
      </c>
      <c r="D3031">
        <v>0</v>
      </c>
      <c r="E3031" s="184"/>
      <c r="F3031" s="184"/>
      <c r="G3031" s="185"/>
      <c r="H3031" s="184"/>
      <c r="I3031" s="185"/>
      <c r="J3031" s="184"/>
      <c r="K3031" s="184"/>
    </row>
    <row r="3032" spans="1:11" ht="12.75">
      <c r="A3032">
        <v>513</v>
      </c>
      <c r="B3032">
        <v>510</v>
      </c>
      <c r="C3032" s="187">
        <v>42.20000076293945</v>
      </c>
      <c r="D3032">
        <v>0</v>
      </c>
      <c r="E3032" s="184"/>
      <c r="F3032" s="184"/>
      <c r="G3032" s="185"/>
      <c r="H3032" s="184"/>
      <c r="I3032" s="185"/>
      <c r="J3032" s="184"/>
      <c r="K3032" s="184"/>
    </row>
    <row r="3033" spans="1:11" ht="12.75">
      <c r="A3033">
        <v>513</v>
      </c>
      <c r="B3033">
        <v>511</v>
      </c>
      <c r="C3033" s="187">
        <v>34</v>
      </c>
      <c r="D3033">
        <v>0</v>
      </c>
      <c r="E3033" s="184"/>
      <c r="F3033" s="184"/>
      <c r="G3033" s="185"/>
      <c r="H3033" s="184"/>
      <c r="I3033" s="185"/>
      <c r="J3033" s="184"/>
      <c r="K3033" s="184"/>
    </row>
    <row r="3034" spans="1:11" ht="12.75">
      <c r="A3034">
        <v>513</v>
      </c>
      <c r="B3034">
        <v>512</v>
      </c>
      <c r="C3034" s="187">
        <v>15.100000381469727</v>
      </c>
      <c r="D3034">
        <v>0</v>
      </c>
      <c r="E3034" s="184"/>
      <c r="F3034" s="184"/>
      <c r="G3034" s="185"/>
      <c r="H3034" s="184"/>
      <c r="I3034" s="185"/>
      <c r="J3034" s="184"/>
      <c r="K3034" s="184"/>
    </row>
    <row r="3035" spans="1:11" ht="12.75">
      <c r="A3035">
        <v>513</v>
      </c>
      <c r="B3035">
        <v>514</v>
      </c>
      <c r="C3035" s="187">
        <v>7.300000190734863</v>
      </c>
      <c r="D3035">
        <v>0</v>
      </c>
      <c r="E3035" s="184"/>
      <c r="F3035" s="184"/>
      <c r="G3035" s="185"/>
      <c r="H3035" s="184"/>
      <c r="I3035" s="185"/>
      <c r="J3035" s="184"/>
      <c r="K3035" s="184"/>
    </row>
    <row r="3036" spans="1:11" ht="12.75">
      <c r="A3036">
        <v>513</v>
      </c>
      <c r="B3036">
        <v>516</v>
      </c>
      <c r="C3036" s="187">
        <v>30.799999237060547</v>
      </c>
      <c r="D3036">
        <v>0</v>
      </c>
      <c r="E3036" s="184"/>
      <c r="F3036" s="184"/>
      <c r="G3036" s="185"/>
      <c r="H3036" s="184"/>
      <c r="I3036" s="185"/>
      <c r="J3036" s="184"/>
      <c r="K3036" s="184"/>
    </row>
    <row r="3037" spans="1:11" ht="12.75">
      <c r="A3037">
        <v>513</v>
      </c>
      <c r="B3037">
        <v>531</v>
      </c>
      <c r="C3037" s="187">
        <v>8</v>
      </c>
      <c r="D3037">
        <v>0</v>
      </c>
      <c r="E3037" s="184"/>
      <c r="F3037" s="184"/>
      <c r="G3037" s="185"/>
      <c r="H3037" s="184"/>
      <c r="I3037" s="185"/>
      <c r="J3037" s="184"/>
      <c r="K3037" s="184"/>
    </row>
    <row r="3038" spans="1:11" ht="12.75">
      <c r="A3038">
        <v>513</v>
      </c>
      <c r="B3038">
        <v>532</v>
      </c>
      <c r="C3038" s="187">
        <v>7.800000190734863</v>
      </c>
      <c r="D3038">
        <v>0</v>
      </c>
      <c r="E3038" s="184"/>
      <c r="F3038" s="184"/>
      <c r="G3038" s="185"/>
      <c r="H3038" s="184"/>
      <c r="I3038" s="185"/>
      <c r="J3038" s="184"/>
      <c r="K3038" s="184"/>
    </row>
    <row r="3039" spans="1:11" ht="12.75">
      <c r="A3039">
        <v>513</v>
      </c>
      <c r="B3039">
        <v>533</v>
      </c>
      <c r="C3039" s="187">
        <v>5.599999904632568</v>
      </c>
      <c r="D3039">
        <v>0</v>
      </c>
      <c r="E3039" s="184"/>
      <c r="F3039" s="184"/>
      <c r="G3039" s="185"/>
      <c r="H3039" s="184"/>
      <c r="I3039" s="185"/>
      <c r="J3039" s="184"/>
      <c r="K3039" s="184"/>
    </row>
    <row r="3040" spans="1:11" ht="12.75">
      <c r="A3040">
        <v>513</v>
      </c>
      <c r="B3040">
        <v>534</v>
      </c>
      <c r="C3040" s="187">
        <v>7.199999809265137</v>
      </c>
      <c r="D3040">
        <v>0</v>
      </c>
      <c r="E3040" s="184"/>
      <c r="F3040" s="184"/>
      <c r="G3040" s="185"/>
      <c r="H3040" s="184"/>
      <c r="I3040" s="185"/>
      <c r="J3040" s="184"/>
      <c r="K3040" s="184"/>
    </row>
    <row r="3041" spans="1:11" ht="12.75">
      <c r="A3041">
        <v>513</v>
      </c>
      <c r="B3041">
        <v>535</v>
      </c>
      <c r="C3041" s="187">
        <v>5.900000095367432</v>
      </c>
      <c r="D3041">
        <v>0</v>
      </c>
      <c r="E3041" s="184"/>
      <c r="F3041" s="184"/>
      <c r="G3041" s="185"/>
      <c r="H3041" s="184"/>
      <c r="I3041" s="185"/>
      <c r="J3041" s="184"/>
      <c r="K3041" s="184"/>
    </row>
    <row r="3042" spans="1:11" ht="12.75">
      <c r="A3042">
        <v>513</v>
      </c>
      <c r="B3042">
        <v>541</v>
      </c>
      <c r="C3042" s="187">
        <v>11</v>
      </c>
      <c r="D3042">
        <v>0</v>
      </c>
      <c r="E3042" s="184"/>
      <c r="F3042" s="184"/>
      <c r="G3042" s="185"/>
      <c r="H3042" s="184"/>
      <c r="I3042" s="185"/>
      <c r="J3042" s="184"/>
      <c r="K3042" s="184"/>
    </row>
    <row r="3043" spans="1:11" ht="12.75">
      <c r="A3043">
        <v>513</v>
      </c>
      <c r="B3043">
        <v>977</v>
      </c>
      <c r="C3043" s="187">
        <v>112</v>
      </c>
      <c r="D3043">
        <v>0</v>
      </c>
      <c r="E3043" s="184"/>
      <c r="F3043" s="184"/>
      <c r="G3043" s="185"/>
      <c r="H3043" s="184"/>
      <c r="I3043" s="185"/>
      <c r="J3043" s="184"/>
      <c r="K3043" s="184"/>
    </row>
    <row r="3044" spans="1:11" ht="12.75">
      <c r="A3044">
        <v>513</v>
      </c>
      <c r="B3044">
        <v>978</v>
      </c>
      <c r="C3044" s="187">
        <v>132</v>
      </c>
      <c r="D3044">
        <v>0</v>
      </c>
      <c r="E3044" s="184"/>
      <c r="F3044" s="184"/>
      <c r="G3044" s="185"/>
      <c r="H3044" s="184"/>
      <c r="I3044" s="185"/>
      <c r="J3044" s="184"/>
      <c r="K3044" s="184"/>
    </row>
    <row r="3045" spans="1:11" ht="12.75">
      <c r="A3045">
        <v>513</v>
      </c>
      <c r="B3045">
        <v>979</v>
      </c>
      <c r="C3045" s="187">
        <v>112</v>
      </c>
      <c r="D3045">
        <v>0</v>
      </c>
      <c r="E3045" s="184"/>
      <c r="F3045" s="184"/>
      <c r="G3045" s="185"/>
      <c r="H3045" s="184"/>
      <c r="I3045" s="185"/>
      <c r="J3045" s="184"/>
      <c r="K3045" s="184"/>
    </row>
    <row r="3046" spans="1:11" ht="12.75">
      <c r="A3046">
        <v>513</v>
      </c>
      <c r="B3046">
        <v>980</v>
      </c>
      <c r="C3046" s="187">
        <v>113</v>
      </c>
      <c r="D3046">
        <v>0</v>
      </c>
      <c r="E3046" s="184"/>
      <c r="F3046" s="184"/>
      <c r="G3046" s="185"/>
      <c r="H3046" s="184"/>
      <c r="I3046" s="185"/>
      <c r="J3046" s="184"/>
      <c r="K3046" s="184"/>
    </row>
    <row r="3047" spans="1:11" ht="12.75">
      <c r="A3047">
        <v>513</v>
      </c>
      <c r="B3047">
        <v>981</v>
      </c>
      <c r="C3047" s="187">
        <v>111</v>
      </c>
      <c r="D3047">
        <v>0</v>
      </c>
      <c r="E3047" s="184"/>
      <c r="F3047" s="184"/>
      <c r="G3047" s="185"/>
      <c r="H3047" s="184"/>
      <c r="I3047" s="185"/>
      <c r="J3047" s="184"/>
      <c r="K3047" s="184"/>
    </row>
    <row r="3048" spans="1:11" ht="12.75">
      <c r="A3048">
        <v>514</v>
      </c>
      <c r="B3048">
        <v>512</v>
      </c>
      <c r="C3048" s="187">
        <v>21.700000762939453</v>
      </c>
      <c r="D3048">
        <v>0</v>
      </c>
      <c r="E3048" s="184"/>
      <c r="F3048" s="184"/>
      <c r="G3048" s="185"/>
      <c r="H3048" s="184"/>
      <c r="I3048" s="185"/>
      <c r="J3048" s="184"/>
      <c r="K3048" s="184"/>
    </row>
    <row r="3049" spans="1:11" ht="12.75">
      <c r="A3049">
        <v>514</v>
      </c>
      <c r="B3049">
        <v>513</v>
      </c>
      <c r="C3049" s="187">
        <v>7.300000190734863</v>
      </c>
      <c r="D3049">
        <v>0</v>
      </c>
      <c r="E3049" s="184"/>
      <c r="F3049" s="184"/>
      <c r="G3049" s="185"/>
      <c r="H3049" s="184"/>
      <c r="I3049" s="185"/>
      <c r="J3049" s="184"/>
      <c r="K3049" s="184"/>
    </row>
    <row r="3050" spans="1:11" ht="12.75">
      <c r="A3050">
        <v>514</v>
      </c>
      <c r="B3050">
        <v>515</v>
      </c>
      <c r="C3050" s="187">
        <v>3.799999952316284</v>
      </c>
      <c r="D3050">
        <v>0</v>
      </c>
      <c r="E3050" s="184"/>
      <c r="F3050" s="184"/>
      <c r="G3050" s="185"/>
      <c r="H3050" s="184"/>
      <c r="I3050" s="185"/>
      <c r="J3050" s="184"/>
      <c r="K3050" s="184"/>
    </row>
    <row r="3051" spans="1:11" ht="12.75">
      <c r="A3051">
        <v>514</v>
      </c>
      <c r="B3051">
        <v>517</v>
      </c>
      <c r="C3051" s="187">
        <v>11.100000381469727</v>
      </c>
      <c r="D3051">
        <v>0</v>
      </c>
      <c r="E3051" s="184"/>
      <c r="F3051" s="184"/>
      <c r="G3051" s="185"/>
      <c r="H3051" s="184"/>
      <c r="I3051" s="185"/>
      <c r="J3051" s="184"/>
      <c r="K3051" s="184"/>
    </row>
    <row r="3052" spans="1:11" ht="12.75">
      <c r="A3052">
        <v>514</v>
      </c>
      <c r="B3052">
        <v>530</v>
      </c>
      <c r="C3052" s="187">
        <v>19.600000381469727</v>
      </c>
      <c r="D3052">
        <v>0</v>
      </c>
      <c r="E3052" s="184"/>
      <c r="F3052" s="184"/>
      <c r="G3052" s="185"/>
      <c r="H3052" s="184"/>
      <c r="I3052" s="185"/>
      <c r="J3052" s="184"/>
      <c r="K3052" s="184"/>
    </row>
    <row r="3053" spans="1:11" ht="12.75">
      <c r="A3053">
        <v>514</v>
      </c>
      <c r="B3053">
        <v>534</v>
      </c>
      <c r="C3053" s="187">
        <v>10.300000190734863</v>
      </c>
      <c r="D3053">
        <v>0</v>
      </c>
      <c r="E3053" s="184"/>
      <c r="F3053" s="184"/>
      <c r="G3053" s="185"/>
      <c r="H3053" s="184"/>
      <c r="I3053" s="185"/>
      <c r="J3053" s="184"/>
      <c r="K3053" s="184"/>
    </row>
    <row r="3054" spans="1:11" ht="12.75">
      <c r="A3054">
        <v>514</v>
      </c>
      <c r="B3054">
        <v>535</v>
      </c>
      <c r="C3054" s="187">
        <v>11.5</v>
      </c>
      <c r="D3054">
        <v>0</v>
      </c>
      <c r="E3054" s="184"/>
      <c r="F3054" s="184"/>
      <c r="G3054" s="185"/>
      <c r="H3054" s="184"/>
      <c r="I3054" s="185"/>
      <c r="J3054" s="184"/>
      <c r="K3054" s="184"/>
    </row>
    <row r="3055" spans="1:11" ht="12.75">
      <c r="A3055">
        <v>514</v>
      </c>
      <c r="B3055">
        <v>536</v>
      </c>
      <c r="C3055" s="187">
        <v>8.199999809265137</v>
      </c>
      <c r="D3055">
        <v>0</v>
      </c>
      <c r="E3055" s="184"/>
      <c r="F3055" s="184"/>
      <c r="G3055" s="185"/>
      <c r="H3055" s="184"/>
      <c r="I3055" s="185"/>
      <c r="J3055" s="184"/>
      <c r="K3055" s="184"/>
    </row>
    <row r="3056" spans="1:11" ht="12.75">
      <c r="A3056">
        <v>514</v>
      </c>
      <c r="B3056">
        <v>537</v>
      </c>
      <c r="C3056" s="187">
        <v>10.399999618530273</v>
      </c>
      <c r="D3056">
        <v>0</v>
      </c>
      <c r="E3056" s="184"/>
      <c r="F3056" s="184"/>
      <c r="G3056" s="185"/>
      <c r="H3056" s="184"/>
      <c r="I3056" s="185"/>
      <c r="J3056" s="184"/>
      <c r="K3056" s="184"/>
    </row>
    <row r="3057" spans="1:11" ht="12.75">
      <c r="A3057">
        <v>514</v>
      </c>
      <c r="B3057">
        <v>541</v>
      </c>
      <c r="C3057" s="187">
        <v>5.199999809265137</v>
      </c>
      <c r="D3057">
        <v>0</v>
      </c>
      <c r="E3057" s="184"/>
      <c r="F3057" s="184"/>
      <c r="G3057" s="185"/>
      <c r="H3057" s="184"/>
      <c r="I3057" s="185"/>
      <c r="J3057" s="184"/>
      <c r="K3057" s="184"/>
    </row>
    <row r="3058" spans="1:11" ht="12.75">
      <c r="A3058">
        <v>514</v>
      </c>
      <c r="B3058">
        <v>978</v>
      </c>
      <c r="C3058" s="187">
        <v>125</v>
      </c>
      <c r="D3058">
        <v>0</v>
      </c>
      <c r="E3058" s="184"/>
      <c r="F3058" s="184"/>
      <c r="G3058" s="185"/>
      <c r="H3058" s="184"/>
      <c r="I3058" s="185"/>
      <c r="J3058" s="184"/>
      <c r="K3058" s="184"/>
    </row>
    <row r="3059" spans="1:11" ht="12.75">
      <c r="A3059">
        <v>514</v>
      </c>
      <c r="B3059">
        <v>979</v>
      </c>
      <c r="C3059" s="187">
        <v>104</v>
      </c>
      <c r="D3059">
        <v>0</v>
      </c>
      <c r="E3059" s="184"/>
      <c r="F3059" s="184"/>
      <c r="G3059" s="185"/>
      <c r="H3059" s="184"/>
      <c r="I3059" s="185"/>
      <c r="J3059" s="184"/>
      <c r="K3059" s="184"/>
    </row>
    <row r="3060" spans="1:11" ht="12.75">
      <c r="A3060">
        <v>514</v>
      </c>
      <c r="B3060">
        <v>980</v>
      </c>
      <c r="C3060" s="187">
        <v>106</v>
      </c>
      <c r="D3060">
        <v>0</v>
      </c>
      <c r="E3060" s="184"/>
      <c r="F3060" s="184"/>
      <c r="G3060" s="185"/>
      <c r="H3060" s="184"/>
      <c r="I3060" s="185"/>
      <c r="J3060" s="184"/>
      <c r="K3060" s="184"/>
    </row>
    <row r="3061" spans="1:11" ht="12.75">
      <c r="A3061">
        <v>514</v>
      </c>
      <c r="B3061">
        <v>981</v>
      </c>
      <c r="C3061" s="187">
        <v>104</v>
      </c>
      <c r="D3061">
        <v>0</v>
      </c>
      <c r="E3061" s="184"/>
      <c r="F3061" s="184"/>
      <c r="G3061" s="185"/>
      <c r="H3061" s="184"/>
      <c r="I3061" s="185"/>
      <c r="J3061" s="184"/>
      <c r="K3061" s="184"/>
    </row>
    <row r="3062" spans="1:11" ht="12.75">
      <c r="A3062">
        <v>515</v>
      </c>
      <c r="B3062">
        <v>367</v>
      </c>
      <c r="C3062" s="187">
        <v>96.9000015258789</v>
      </c>
      <c r="D3062">
        <v>0</v>
      </c>
      <c r="E3062" s="184"/>
      <c r="F3062" s="184"/>
      <c r="G3062" s="185"/>
      <c r="H3062" s="184"/>
      <c r="I3062" s="185"/>
      <c r="J3062" s="184"/>
      <c r="K3062" s="184"/>
    </row>
    <row r="3063" spans="1:11" ht="12.75">
      <c r="A3063">
        <v>515</v>
      </c>
      <c r="B3063">
        <v>384</v>
      </c>
      <c r="C3063" s="187">
        <v>90.19999694824219</v>
      </c>
      <c r="D3063">
        <v>0</v>
      </c>
      <c r="E3063" s="184"/>
      <c r="F3063" s="184"/>
      <c r="G3063" s="185"/>
      <c r="H3063" s="184"/>
      <c r="I3063" s="185"/>
      <c r="J3063" s="184"/>
      <c r="K3063" s="184"/>
    </row>
    <row r="3064" spans="1:11" ht="12.75">
      <c r="A3064">
        <v>515</v>
      </c>
      <c r="B3064">
        <v>413</v>
      </c>
      <c r="C3064" s="187">
        <v>56.400001525878906</v>
      </c>
      <c r="D3064">
        <v>0</v>
      </c>
      <c r="E3064" s="184"/>
      <c r="F3064" s="184"/>
      <c r="G3064" s="185"/>
      <c r="H3064" s="184"/>
      <c r="I3064" s="185"/>
      <c r="J3064" s="184"/>
      <c r="K3064" s="184"/>
    </row>
    <row r="3065" spans="1:11" ht="12.75">
      <c r="A3065">
        <v>515</v>
      </c>
      <c r="B3065">
        <v>502</v>
      </c>
      <c r="C3065" s="187">
        <v>100</v>
      </c>
      <c r="D3065">
        <v>0</v>
      </c>
      <c r="E3065" s="184"/>
      <c r="F3065" s="184"/>
      <c r="G3065" s="185"/>
      <c r="H3065" s="184"/>
      <c r="I3065" s="185"/>
      <c r="J3065" s="184"/>
      <c r="K3065" s="184"/>
    </row>
    <row r="3066" spans="1:11" ht="12.75">
      <c r="A3066">
        <v>515</v>
      </c>
      <c r="B3066">
        <v>505</v>
      </c>
      <c r="C3066" s="187">
        <v>78</v>
      </c>
      <c r="D3066">
        <v>0</v>
      </c>
      <c r="E3066" s="184"/>
      <c r="F3066" s="184"/>
      <c r="G3066" s="185"/>
      <c r="H3066" s="184"/>
      <c r="I3066" s="185"/>
      <c r="J3066" s="184"/>
      <c r="K3066" s="184"/>
    </row>
    <row r="3067" spans="1:11" ht="12.75">
      <c r="A3067">
        <v>515</v>
      </c>
      <c r="B3067">
        <v>506</v>
      </c>
      <c r="C3067" s="187">
        <v>66.19999694824219</v>
      </c>
      <c r="D3067">
        <v>0</v>
      </c>
      <c r="E3067" s="184"/>
      <c r="F3067" s="184"/>
      <c r="G3067" s="185"/>
      <c r="H3067" s="184"/>
      <c r="I3067" s="185"/>
      <c r="J3067" s="184"/>
      <c r="K3067" s="184"/>
    </row>
    <row r="3068" spans="1:11" ht="12.75">
      <c r="A3068">
        <v>515</v>
      </c>
      <c r="B3068">
        <v>507</v>
      </c>
      <c r="C3068" s="187">
        <v>60</v>
      </c>
      <c r="D3068">
        <v>0</v>
      </c>
      <c r="E3068" s="184"/>
      <c r="F3068" s="184"/>
      <c r="G3068" s="185"/>
      <c r="H3068" s="184"/>
      <c r="I3068" s="185"/>
      <c r="J3068" s="184"/>
      <c r="K3068" s="184"/>
    </row>
    <row r="3069" spans="1:11" ht="12.75">
      <c r="A3069">
        <v>515</v>
      </c>
      <c r="B3069">
        <v>508</v>
      </c>
      <c r="C3069" s="187">
        <v>62.5</v>
      </c>
      <c r="D3069">
        <v>0</v>
      </c>
      <c r="E3069" s="184"/>
      <c r="F3069" s="184"/>
      <c r="G3069" s="185"/>
      <c r="H3069" s="184"/>
      <c r="I3069" s="185"/>
      <c r="J3069" s="184"/>
      <c r="K3069" s="184"/>
    </row>
    <row r="3070" spans="1:11" ht="12.75">
      <c r="A3070">
        <v>515</v>
      </c>
      <c r="B3070">
        <v>510</v>
      </c>
      <c r="C3070" s="187">
        <v>39</v>
      </c>
      <c r="D3070">
        <v>0</v>
      </c>
      <c r="E3070" s="184"/>
      <c r="F3070" s="184"/>
      <c r="G3070" s="185"/>
      <c r="H3070" s="184"/>
      <c r="I3070" s="185"/>
      <c r="J3070" s="184"/>
      <c r="K3070" s="184"/>
    </row>
    <row r="3071" spans="1:11" ht="12.75">
      <c r="A3071">
        <v>515</v>
      </c>
      <c r="B3071">
        <v>511</v>
      </c>
      <c r="C3071" s="187">
        <v>28.200000762939453</v>
      </c>
      <c r="D3071">
        <v>0</v>
      </c>
      <c r="E3071" s="184"/>
      <c r="F3071" s="184"/>
      <c r="G3071" s="185"/>
      <c r="H3071" s="184"/>
      <c r="I3071" s="185"/>
      <c r="J3071" s="184"/>
      <c r="K3071" s="184"/>
    </row>
    <row r="3072" spans="1:11" ht="12.75">
      <c r="A3072">
        <v>515</v>
      </c>
      <c r="B3072">
        <v>512</v>
      </c>
      <c r="C3072" s="187">
        <v>25.399999618530273</v>
      </c>
      <c r="D3072">
        <v>0</v>
      </c>
      <c r="E3072" s="184"/>
      <c r="F3072" s="184"/>
      <c r="G3072" s="185"/>
      <c r="H3072" s="184"/>
      <c r="I3072" s="185"/>
      <c r="J3072" s="184"/>
      <c r="K3072" s="184"/>
    </row>
    <row r="3073" spans="1:11" ht="12.75">
      <c r="A3073">
        <v>515</v>
      </c>
      <c r="B3073">
        <v>514</v>
      </c>
      <c r="C3073" s="187">
        <v>3.799999952316284</v>
      </c>
      <c r="D3073">
        <v>0</v>
      </c>
      <c r="E3073" s="184"/>
      <c r="F3073" s="184"/>
      <c r="G3073" s="185"/>
      <c r="H3073" s="184"/>
      <c r="I3073" s="185"/>
      <c r="J3073" s="184"/>
      <c r="K3073" s="184"/>
    </row>
    <row r="3074" spans="1:11" ht="12.75">
      <c r="A3074">
        <v>515</v>
      </c>
      <c r="B3074">
        <v>516</v>
      </c>
      <c r="C3074" s="187">
        <v>20</v>
      </c>
      <c r="D3074">
        <v>0</v>
      </c>
      <c r="E3074" s="184"/>
      <c r="F3074" s="184"/>
      <c r="G3074" s="185"/>
      <c r="H3074" s="184"/>
      <c r="I3074" s="185"/>
      <c r="J3074" s="184"/>
      <c r="K3074" s="184"/>
    </row>
    <row r="3075" spans="1:11" ht="12.75">
      <c r="A3075">
        <v>515</v>
      </c>
      <c r="B3075">
        <v>517</v>
      </c>
      <c r="C3075" s="187">
        <v>8.399999618530273</v>
      </c>
      <c r="D3075">
        <v>0</v>
      </c>
      <c r="E3075" s="184"/>
      <c r="F3075" s="184"/>
      <c r="G3075" s="185"/>
      <c r="H3075" s="184"/>
      <c r="I3075" s="185"/>
      <c r="J3075" s="184"/>
      <c r="K3075" s="184"/>
    </row>
    <row r="3076" spans="1:11" ht="12.75">
      <c r="A3076">
        <v>515</v>
      </c>
      <c r="B3076">
        <v>518</v>
      </c>
      <c r="C3076" s="187">
        <v>11.199999809265137</v>
      </c>
      <c r="D3076">
        <v>0</v>
      </c>
      <c r="E3076" s="184"/>
      <c r="F3076" s="184"/>
      <c r="G3076" s="185"/>
      <c r="H3076" s="184"/>
      <c r="I3076" s="185"/>
      <c r="J3076" s="184"/>
      <c r="K3076" s="184"/>
    </row>
    <row r="3077" spans="1:11" ht="12.75">
      <c r="A3077">
        <v>515</v>
      </c>
      <c r="B3077">
        <v>535</v>
      </c>
      <c r="C3077" s="187">
        <v>12.600000381469727</v>
      </c>
      <c r="D3077">
        <v>0</v>
      </c>
      <c r="E3077" s="184"/>
      <c r="F3077" s="184"/>
      <c r="G3077" s="185"/>
      <c r="H3077" s="184"/>
      <c r="I3077" s="185"/>
      <c r="J3077" s="184"/>
      <c r="K3077" s="184"/>
    </row>
    <row r="3078" spans="1:11" ht="12.75">
      <c r="A3078">
        <v>515</v>
      </c>
      <c r="B3078">
        <v>536</v>
      </c>
      <c r="C3078" s="187">
        <v>9.800000190734863</v>
      </c>
      <c r="D3078">
        <v>0</v>
      </c>
      <c r="E3078" s="184"/>
      <c r="F3078" s="184"/>
      <c r="G3078" s="185"/>
      <c r="H3078" s="184"/>
      <c r="I3078" s="185"/>
      <c r="J3078" s="184"/>
      <c r="K3078" s="184"/>
    </row>
    <row r="3079" spans="1:11" ht="12.75">
      <c r="A3079">
        <v>515</v>
      </c>
      <c r="B3079">
        <v>540</v>
      </c>
      <c r="C3079" s="187">
        <v>21.600000381469727</v>
      </c>
      <c r="D3079">
        <v>0</v>
      </c>
      <c r="E3079" s="184"/>
      <c r="F3079" s="184"/>
      <c r="G3079" s="185"/>
      <c r="H3079" s="184"/>
      <c r="I3079" s="185"/>
      <c r="J3079" s="184"/>
      <c r="K3079" s="184"/>
    </row>
    <row r="3080" spans="1:11" ht="12.75">
      <c r="A3080">
        <v>515</v>
      </c>
      <c r="B3080">
        <v>541</v>
      </c>
      <c r="C3080" s="187">
        <v>5.599999904632568</v>
      </c>
      <c r="D3080">
        <v>0</v>
      </c>
      <c r="E3080" s="184"/>
      <c r="F3080" s="184"/>
      <c r="G3080" s="185"/>
      <c r="H3080" s="184"/>
      <c r="I3080" s="185"/>
      <c r="J3080" s="184"/>
      <c r="K3080" s="184"/>
    </row>
    <row r="3081" spans="1:11" ht="12.75">
      <c r="A3081">
        <v>515</v>
      </c>
      <c r="B3081">
        <v>542</v>
      </c>
      <c r="C3081" s="187">
        <v>12.699999809265137</v>
      </c>
      <c r="D3081">
        <v>0</v>
      </c>
      <c r="E3081" s="184"/>
      <c r="F3081" s="184"/>
      <c r="G3081" s="185"/>
      <c r="H3081" s="184"/>
      <c r="I3081" s="185"/>
      <c r="J3081" s="184"/>
      <c r="K3081" s="184"/>
    </row>
    <row r="3082" spans="1:11" ht="12.75">
      <c r="A3082">
        <v>515</v>
      </c>
      <c r="B3082">
        <v>551</v>
      </c>
      <c r="C3082" s="187">
        <v>13.800000190734863</v>
      </c>
      <c r="D3082">
        <v>0</v>
      </c>
      <c r="E3082" s="184"/>
      <c r="F3082" s="184"/>
      <c r="G3082" s="185"/>
      <c r="H3082" s="184"/>
      <c r="I3082" s="185"/>
      <c r="J3082" s="184"/>
      <c r="K3082" s="184"/>
    </row>
    <row r="3083" spans="1:11" ht="12.75">
      <c r="A3083">
        <v>515</v>
      </c>
      <c r="B3083">
        <v>972</v>
      </c>
      <c r="C3083" s="187">
        <v>79.5</v>
      </c>
      <c r="D3083">
        <v>0</v>
      </c>
      <c r="E3083" s="184"/>
      <c r="F3083" s="184"/>
      <c r="G3083" s="185"/>
      <c r="H3083" s="184"/>
      <c r="I3083" s="185"/>
      <c r="J3083" s="184"/>
      <c r="K3083" s="184"/>
    </row>
    <row r="3084" spans="1:11" ht="12.75">
      <c r="A3084">
        <v>515</v>
      </c>
      <c r="B3084">
        <v>978</v>
      </c>
      <c r="C3084" s="187">
        <v>121</v>
      </c>
      <c r="D3084">
        <v>0</v>
      </c>
      <c r="E3084" s="184"/>
      <c r="F3084" s="184"/>
      <c r="G3084" s="185"/>
      <c r="H3084" s="184"/>
      <c r="I3084" s="185"/>
      <c r="J3084" s="184"/>
      <c r="K3084" s="184"/>
    </row>
    <row r="3085" spans="1:11" ht="12.75">
      <c r="A3085">
        <v>515</v>
      </c>
      <c r="B3085">
        <v>979</v>
      </c>
      <c r="C3085" s="187">
        <v>101</v>
      </c>
      <c r="D3085">
        <v>0</v>
      </c>
      <c r="E3085" s="184"/>
      <c r="F3085" s="184"/>
      <c r="G3085" s="185"/>
      <c r="H3085" s="184"/>
      <c r="I3085" s="185"/>
      <c r="J3085" s="184"/>
      <c r="K3085" s="184"/>
    </row>
    <row r="3086" spans="1:11" ht="12.75">
      <c r="A3086">
        <v>515</v>
      </c>
      <c r="B3086">
        <v>980</v>
      </c>
      <c r="C3086" s="187">
        <v>103</v>
      </c>
      <c r="D3086">
        <v>0</v>
      </c>
      <c r="E3086" s="184"/>
      <c r="F3086" s="184"/>
      <c r="G3086" s="185"/>
      <c r="H3086" s="184"/>
      <c r="I3086" s="185"/>
      <c r="J3086" s="184"/>
      <c r="K3086" s="184"/>
    </row>
    <row r="3087" spans="1:11" ht="12.75">
      <c r="A3087">
        <v>515</v>
      </c>
      <c r="B3087">
        <v>981</v>
      </c>
      <c r="C3087" s="187">
        <v>101</v>
      </c>
      <c r="D3087">
        <v>0</v>
      </c>
      <c r="E3087" s="184"/>
      <c r="F3087" s="184"/>
      <c r="G3087" s="185"/>
      <c r="H3087" s="184"/>
      <c r="I3087" s="185"/>
      <c r="J3087" s="184"/>
      <c r="K3087" s="184"/>
    </row>
    <row r="3088" spans="1:11" ht="12.75">
      <c r="A3088">
        <v>515</v>
      </c>
      <c r="B3088">
        <v>982</v>
      </c>
      <c r="C3088" s="187">
        <v>121</v>
      </c>
      <c r="D3088">
        <v>0</v>
      </c>
      <c r="E3088" s="184"/>
      <c r="F3088" s="184"/>
      <c r="G3088" s="185"/>
      <c r="H3088" s="184"/>
      <c r="I3088" s="185"/>
      <c r="J3088" s="184"/>
      <c r="K3088" s="184"/>
    </row>
    <row r="3089" spans="1:11" ht="12.75">
      <c r="A3089">
        <v>516</v>
      </c>
      <c r="B3089">
        <v>367</v>
      </c>
      <c r="C3089" s="187">
        <v>108.19999694824219</v>
      </c>
      <c r="D3089">
        <v>0</v>
      </c>
      <c r="E3089" s="184"/>
      <c r="F3089" s="184"/>
      <c r="G3089" s="185"/>
      <c r="H3089" s="184"/>
      <c r="I3089" s="185"/>
      <c r="J3089" s="184"/>
      <c r="K3089" s="184"/>
    </row>
    <row r="3090" spans="1:11" ht="12.75">
      <c r="A3090">
        <v>516</v>
      </c>
      <c r="B3090">
        <v>369</v>
      </c>
      <c r="C3090" s="187">
        <v>115.5</v>
      </c>
      <c r="D3090">
        <v>0</v>
      </c>
      <c r="E3090" s="184"/>
      <c r="F3090" s="184"/>
      <c r="G3090" s="185"/>
      <c r="H3090" s="184"/>
      <c r="I3090" s="185"/>
      <c r="J3090" s="184"/>
      <c r="K3090" s="184"/>
    </row>
    <row r="3091" spans="1:11" ht="12.75">
      <c r="A3091">
        <v>516</v>
      </c>
      <c r="B3091">
        <v>372</v>
      </c>
      <c r="C3091" s="187">
        <v>99.19999694824219</v>
      </c>
      <c r="D3091">
        <v>0</v>
      </c>
      <c r="E3091" s="184"/>
      <c r="F3091" s="184"/>
      <c r="G3091" s="185"/>
      <c r="H3091" s="184"/>
      <c r="I3091" s="185"/>
      <c r="J3091" s="184"/>
      <c r="K3091" s="184"/>
    </row>
    <row r="3092" spans="1:11" ht="12.75">
      <c r="A3092">
        <v>516</v>
      </c>
      <c r="B3092">
        <v>384</v>
      </c>
      <c r="C3092" s="187">
        <v>103.69999694824219</v>
      </c>
      <c r="D3092">
        <v>0</v>
      </c>
      <c r="E3092" s="184"/>
      <c r="F3092" s="184"/>
      <c r="G3092" s="185"/>
      <c r="H3092" s="184"/>
      <c r="I3092" s="185"/>
      <c r="J3092" s="184"/>
      <c r="K3092" s="184"/>
    </row>
    <row r="3093" spans="1:11" ht="12.75">
      <c r="A3093">
        <v>516</v>
      </c>
      <c r="B3093">
        <v>393</v>
      </c>
      <c r="C3093" s="187">
        <v>99.0999984741211</v>
      </c>
      <c r="D3093">
        <v>0</v>
      </c>
      <c r="E3093" s="184"/>
      <c r="F3093" s="184"/>
      <c r="G3093" s="185"/>
      <c r="H3093" s="184"/>
      <c r="I3093" s="185"/>
      <c r="J3093" s="184"/>
      <c r="K3093" s="184"/>
    </row>
    <row r="3094" spans="1:11" ht="12.75">
      <c r="A3094">
        <v>516</v>
      </c>
      <c r="B3094">
        <v>401</v>
      </c>
      <c r="C3094" s="187">
        <v>90.19999694824219</v>
      </c>
      <c r="D3094">
        <v>0</v>
      </c>
      <c r="E3094" s="184"/>
      <c r="F3094" s="184"/>
      <c r="G3094" s="185"/>
      <c r="H3094" s="184"/>
      <c r="I3094" s="185"/>
      <c r="J3094" s="184"/>
      <c r="K3094" s="184"/>
    </row>
    <row r="3095" spans="1:11" ht="12.75">
      <c r="A3095">
        <v>516</v>
      </c>
      <c r="B3095">
        <v>411</v>
      </c>
      <c r="C3095" s="187">
        <v>75.4000015258789</v>
      </c>
      <c r="D3095">
        <v>0</v>
      </c>
      <c r="E3095" s="184"/>
      <c r="F3095" s="184"/>
      <c r="G3095" s="185"/>
      <c r="H3095" s="184"/>
      <c r="I3095" s="185"/>
      <c r="J3095" s="184"/>
      <c r="K3095" s="184"/>
    </row>
    <row r="3096" spans="1:11" ht="12.75">
      <c r="A3096">
        <v>516</v>
      </c>
      <c r="B3096">
        <v>413</v>
      </c>
      <c r="C3096" s="187">
        <v>72.80000305175781</v>
      </c>
      <c r="D3096">
        <v>0</v>
      </c>
      <c r="E3096" s="184"/>
      <c r="F3096" s="184"/>
      <c r="G3096" s="185"/>
      <c r="H3096" s="184"/>
      <c r="I3096" s="185"/>
      <c r="J3096" s="184"/>
      <c r="K3096" s="184"/>
    </row>
    <row r="3097" spans="1:11" ht="12.75">
      <c r="A3097">
        <v>516</v>
      </c>
      <c r="B3097">
        <v>421</v>
      </c>
      <c r="C3097" s="187">
        <v>66.80000305175781</v>
      </c>
      <c r="D3097">
        <v>0</v>
      </c>
      <c r="E3097" s="184"/>
      <c r="F3097" s="184"/>
      <c r="G3097" s="185"/>
      <c r="H3097" s="184"/>
      <c r="I3097" s="185"/>
      <c r="J3097" s="184"/>
      <c r="K3097" s="184"/>
    </row>
    <row r="3098" spans="1:11" ht="12.75">
      <c r="A3098">
        <v>516</v>
      </c>
      <c r="B3098">
        <v>469</v>
      </c>
      <c r="C3098" s="187">
        <v>50.79999923706055</v>
      </c>
      <c r="D3098">
        <v>0</v>
      </c>
      <c r="E3098" s="184"/>
      <c r="F3098" s="184"/>
      <c r="G3098" s="185"/>
      <c r="H3098" s="184"/>
      <c r="I3098" s="185"/>
      <c r="J3098" s="184"/>
      <c r="K3098" s="184"/>
    </row>
    <row r="3099" spans="1:11" ht="12.75">
      <c r="A3099">
        <v>516</v>
      </c>
      <c r="B3099">
        <v>506</v>
      </c>
      <c r="C3099" s="187">
        <v>70.30000305175781</v>
      </c>
      <c r="D3099">
        <v>0</v>
      </c>
      <c r="E3099" s="184"/>
      <c r="F3099" s="184"/>
      <c r="G3099" s="185"/>
      <c r="H3099" s="184"/>
      <c r="I3099" s="185"/>
      <c r="J3099" s="184"/>
      <c r="K3099" s="184"/>
    </row>
    <row r="3100" spans="1:11" ht="12.75">
      <c r="A3100">
        <v>516</v>
      </c>
      <c r="B3100">
        <v>507</v>
      </c>
      <c r="C3100" s="187">
        <v>61.70000076293945</v>
      </c>
      <c r="D3100">
        <v>0</v>
      </c>
      <c r="E3100" s="184"/>
      <c r="F3100" s="184"/>
      <c r="G3100" s="185"/>
      <c r="H3100" s="184"/>
      <c r="I3100" s="185"/>
      <c r="J3100" s="184"/>
      <c r="K3100" s="184"/>
    </row>
    <row r="3101" spans="1:11" ht="12.75">
      <c r="A3101">
        <v>516</v>
      </c>
      <c r="B3101">
        <v>511</v>
      </c>
      <c r="C3101" s="187">
        <v>20.799999237060547</v>
      </c>
      <c r="D3101">
        <v>0</v>
      </c>
      <c r="E3101" s="184"/>
      <c r="F3101" s="184"/>
      <c r="G3101" s="185"/>
      <c r="H3101" s="184"/>
      <c r="I3101" s="185"/>
      <c r="J3101" s="184"/>
      <c r="K3101" s="184"/>
    </row>
    <row r="3102" spans="1:11" ht="12.75">
      <c r="A3102">
        <v>516</v>
      </c>
      <c r="B3102">
        <v>512</v>
      </c>
      <c r="C3102" s="187">
        <v>43.29999923706055</v>
      </c>
      <c r="D3102">
        <v>0</v>
      </c>
      <c r="E3102" s="184"/>
      <c r="F3102" s="184"/>
      <c r="G3102" s="185"/>
      <c r="H3102" s="184"/>
      <c r="I3102" s="185"/>
      <c r="J3102" s="184"/>
      <c r="K3102" s="184"/>
    </row>
    <row r="3103" spans="1:11" ht="12.75">
      <c r="A3103">
        <v>516</v>
      </c>
      <c r="B3103">
        <v>513</v>
      </c>
      <c r="C3103" s="187">
        <v>30.799999237060547</v>
      </c>
      <c r="D3103">
        <v>0</v>
      </c>
      <c r="E3103" s="184"/>
      <c r="F3103" s="184"/>
      <c r="G3103" s="185"/>
      <c r="H3103" s="184"/>
      <c r="I3103" s="185"/>
      <c r="J3103" s="184"/>
      <c r="K3103" s="184"/>
    </row>
    <row r="3104" spans="1:11" ht="12.75">
      <c r="A3104">
        <v>516</v>
      </c>
      <c r="B3104">
        <v>515</v>
      </c>
      <c r="C3104" s="187">
        <v>20</v>
      </c>
      <c r="D3104">
        <v>0</v>
      </c>
      <c r="E3104" s="184"/>
      <c r="F3104" s="184"/>
      <c r="G3104" s="185"/>
      <c r="H3104" s="184"/>
      <c r="I3104" s="185"/>
      <c r="J3104" s="184"/>
      <c r="K3104" s="184"/>
    </row>
    <row r="3105" spans="1:11" ht="12.75">
      <c r="A3105">
        <v>516</v>
      </c>
      <c r="B3105">
        <v>518</v>
      </c>
      <c r="C3105" s="187">
        <v>12.800000190734863</v>
      </c>
      <c r="D3105">
        <v>0</v>
      </c>
      <c r="E3105" s="184"/>
      <c r="F3105" s="184"/>
      <c r="G3105" s="185"/>
      <c r="H3105" s="184"/>
      <c r="I3105" s="185"/>
      <c r="J3105" s="184"/>
      <c r="K3105" s="184"/>
    </row>
    <row r="3106" spans="1:11" ht="12.75">
      <c r="A3106">
        <v>516</v>
      </c>
      <c r="B3106">
        <v>519</v>
      </c>
      <c r="C3106" s="187">
        <v>14</v>
      </c>
      <c r="D3106">
        <v>0</v>
      </c>
      <c r="E3106" s="184"/>
      <c r="F3106" s="184"/>
      <c r="G3106" s="185"/>
      <c r="H3106" s="184"/>
      <c r="I3106" s="185"/>
      <c r="J3106" s="184"/>
      <c r="K3106" s="184"/>
    </row>
    <row r="3107" spans="1:11" ht="12.75">
      <c r="A3107">
        <v>516</v>
      </c>
      <c r="B3107">
        <v>520</v>
      </c>
      <c r="C3107" s="187">
        <v>13.199999809265137</v>
      </c>
      <c r="D3107">
        <v>0</v>
      </c>
      <c r="E3107" s="184"/>
      <c r="F3107" s="184"/>
      <c r="G3107" s="185"/>
      <c r="H3107" s="184"/>
      <c r="I3107" s="185"/>
      <c r="J3107" s="184"/>
      <c r="K3107" s="184"/>
    </row>
    <row r="3108" spans="1:11" ht="12.75">
      <c r="A3108">
        <v>516</v>
      </c>
      <c r="B3108">
        <v>522</v>
      </c>
      <c r="C3108" s="187">
        <v>32</v>
      </c>
      <c r="D3108">
        <v>0</v>
      </c>
      <c r="E3108" s="184"/>
      <c r="F3108" s="184"/>
      <c r="G3108" s="185"/>
      <c r="H3108" s="184"/>
      <c r="I3108" s="185"/>
      <c r="J3108" s="184"/>
      <c r="K3108" s="184"/>
    </row>
    <row r="3109" spans="1:11" ht="12.75">
      <c r="A3109">
        <v>516</v>
      </c>
      <c r="B3109">
        <v>530</v>
      </c>
      <c r="C3109" s="187">
        <v>41.900001525878906</v>
      </c>
      <c r="D3109">
        <v>0</v>
      </c>
      <c r="E3109" s="184"/>
      <c r="F3109" s="184"/>
      <c r="G3109" s="185"/>
      <c r="H3109" s="184"/>
      <c r="I3109" s="185"/>
      <c r="J3109" s="184"/>
      <c r="K3109" s="184"/>
    </row>
    <row r="3110" spans="1:11" ht="12.75">
      <c r="A3110">
        <v>516</v>
      </c>
      <c r="B3110">
        <v>531</v>
      </c>
      <c r="C3110" s="187">
        <v>38.29999923706055</v>
      </c>
      <c r="D3110">
        <v>0</v>
      </c>
      <c r="E3110" s="184"/>
      <c r="F3110" s="184"/>
      <c r="G3110" s="185"/>
      <c r="H3110" s="184"/>
      <c r="I3110" s="185"/>
      <c r="J3110" s="184"/>
      <c r="K3110" s="184"/>
    </row>
    <row r="3111" spans="1:11" ht="12.75">
      <c r="A3111">
        <v>516</v>
      </c>
      <c r="B3111">
        <v>963</v>
      </c>
      <c r="C3111" s="187">
        <v>45.5</v>
      </c>
      <c r="D3111">
        <v>0</v>
      </c>
      <c r="E3111" s="184"/>
      <c r="F3111" s="184"/>
      <c r="G3111" s="185"/>
      <c r="H3111" s="184"/>
      <c r="I3111" s="185"/>
      <c r="J3111" s="184"/>
      <c r="K3111" s="184"/>
    </row>
    <row r="3112" spans="1:11" ht="12.75">
      <c r="A3112">
        <v>516</v>
      </c>
      <c r="B3112">
        <v>964</v>
      </c>
      <c r="C3112" s="187">
        <v>50.400001525878906</v>
      </c>
      <c r="D3112">
        <v>0</v>
      </c>
      <c r="E3112" s="184"/>
      <c r="F3112" s="184"/>
      <c r="G3112" s="185"/>
      <c r="H3112" s="184"/>
      <c r="I3112" s="185"/>
      <c r="J3112" s="184"/>
      <c r="K3112" s="184"/>
    </row>
    <row r="3113" spans="1:11" ht="12.75">
      <c r="A3113">
        <v>516</v>
      </c>
      <c r="B3113">
        <v>965</v>
      </c>
      <c r="C3113" s="187">
        <v>60.400001525878906</v>
      </c>
      <c r="D3113">
        <v>0</v>
      </c>
      <c r="E3113" s="184"/>
      <c r="F3113" s="184"/>
      <c r="G3113" s="185"/>
      <c r="H3113" s="184"/>
      <c r="I3113" s="185"/>
      <c r="J3113" s="184"/>
      <c r="K3113" s="184"/>
    </row>
    <row r="3114" spans="1:11" ht="12.75">
      <c r="A3114">
        <v>516</v>
      </c>
      <c r="B3114">
        <v>970</v>
      </c>
      <c r="C3114" s="187">
        <v>113.19999694824219</v>
      </c>
      <c r="D3114">
        <v>0</v>
      </c>
      <c r="E3114" s="184"/>
      <c r="F3114" s="184"/>
      <c r="G3114" s="185"/>
      <c r="H3114" s="184"/>
      <c r="I3114" s="185"/>
      <c r="J3114" s="184"/>
      <c r="K3114" s="184"/>
    </row>
    <row r="3115" spans="1:11" ht="12.75">
      <c r="A3115">
        <v>516</v>
      </c>
      <c r="B3115">
        <v>972</v>
      </c>
      <c r="C3115" s="187">
        <v>60.5</v>
      </c>
      <c r="D3115">
        <v>0</v>
      </c>
      <c r="E3115" s="184"/>
      <c r="F3115" s="184"/>
      <c r="G3115" s="185"/>
      <c r="H3115" s="184"/>
      <c r="I3115" s="185"/>
      <c r="J3115" s="184"/>
      <c r="K3115" s="184"/>
    </row>
    <row r="3116" spans="1:11" ht="12.75">
      <c r="A3116">
        <v>516</v>
      </c>
      <c r="B3116">
        <v>974</v>
      </c>
      <c r="C3116" s="187">
        <v>97.5</v>
      </c>
      <c r="D3116">
        <v>0</v>
      </c>
      <c r="E3116" s="184"/>
      <c r="F3116" s="184"/>
      <c r="G3116" s="185"/>
      <c r="H3116" s="184"/>
      <c r="I3116" s="185"/>
      <c r="J3116" s="184"/>
      <c r="K3116" s="184"/>
    </row>
    <row r="3117" spans="1:11" ht="12.75">
      <c r="A3117">
        <v>516</v>
      </c>
      <c r="B3117">
        <v>975</v>
      </c>
      <c r="C3117" s="187">
        <v>96.5</v>
      </c>
      <c r="D3117">
        <v>0</v>
      </c>
      <c r="E3117" s="184"/>
      <c r="F3117" s="184"/>
      <c r="G3117" s="185"/>
      <c r="H3117" s="184"/>
      <c r="I3117" s="185"/>
      <c r="J3117" s="184"/>
      <c r="K3117" s="184"/>
    </row>
    <row r="3118" spans="1:11" ht="12.75">
      <c r="A3118">
        <v>516</v>
      </c>
      <c r="B3118">
        <v>976</v>
      </c>
      <c r="C3118" s="187">
        <v>94.5</v>
      </c>
      <c r="D3118">
        <v>0</v>
      </c>
      <c r="E3118" s="184"/>
      <c r="F3118" s="184"/>
      <c r="G3118" s="185"/>
      <c r="H3118" s="184"/>
      <c r="I3118" s="185"/>
      <c r="J3118" s="184"/>
      <c r="K3118" s="184"/>
    </row>
    <row r="3119" spans="1:11" ht="12.75">
      <c r="A3119">
        <v>516</v>
      </c>
      <c r="B3119">
        <v>977</v>
      </c>
      <c r="C3119" s="187">
        <v>81.5</v>
      </c>
      <c r="D3119">
        <v>0</v>
      </c>
      <c r="E3119" s="184"/>
      <c r="F3119" s="184"/>
      <c r="G3119" s="185"/>
      <c r="H3119" s="184"/>
      <c r="I3119" s="185"/>
      <c r="J3119" s="184"/>
      <c r="K3119" s="184"/>
    </row>
    <row r="3120" spans="1:11" ht="12.75">
      <c r="A3120">
        <v>516</v>
      </c>
      <c r="B3120">
        <v>978</v>
      </c>
      <c r="C3120" s="187">
        <v>101</v>
      </c>
      <c r="D3120">
        <v>0</v>
      </c>
      <c r="E3120" s="184"/>
      <c r="F3120" s="184"/>
      <c r="G3120" s="185"/>
      <c r="H3120" s="184"/>
      <c r="I3120" s="185"/>
      <c r="J3120" s="184"/>
      <c r="K3120" s="184"/>
    </row>
    <row r="3121" spans="1:11" ht="12.75">
      <c r="A3121">
        <v>516</v>
      </c>
      <c r="B3121">
        <v>979</v>
      </c>
      <c r="C3121" s="187">
        <v>81.5</v>
      </c>
      <c r="D3121">
        <v>0</v>
      </c>
      <c r="E3121" s="184"/>
      <c r="F3121" s="184"/>
      <c r="G3121" s="185"/>
      <c r="H3121" s="184"/>
      <c r="I3121" s="185"/>
      <c r="J3121" s="184"/>
      <c r="K3121" s="184"/>
    </row>
    <row r="3122" spans="1:11" ht="12.75">
      <c r="A3122">
        <v>516</v>
      </c>
      <c r="B3122">
        <v>980</v>
      </c>
      <c r="C3122" s="187">
        <v>84.5</v>
      </c>
      <c r="D3122">
        <v>0</v>
      </c>
      <c r="E3122" s="184"/>
      <c r="F3122" s="184"/>
      <c r="G3122" s="185"/>
      <c r="H3122" s="184"/>
      <c r="I3122" s="185"/>
      <c r="J3122" s="184"/>
      <c r="K3122" s="184"/>
    </row>
    <row r="3123" spans="1:11" ht="12.75">
      <c r="A3123">
        <v>516</v>
      </c>
      <c r="B3123">
        <v>981</v>
      </c>
      <c r="C3123" s="187">
        <v>83</v>
      </c>
      <c r="D3123">
        <v>0</v>
      </c>
      <c r="E3123" s="184"/>
      <c r="F3123" s="184"/>
      <c r="G3123" s="185"/>
      <c r="H3123" s="184"/>
      <c r="I3123" s="185"/>
      <c r="J3123" s="184"/>
      <c r="K3123" s="184"/>
    </row>
    <row r="3124" spans="1:11" ht="12.75">
      <c r="A3124">
        <v>516</v>
      </c>
      <c r="B3124">
        <v>982</v>
      </c>
      <c r="C3124" s="187">
        <v>105</v>
      </c>
      <c r="D3124">
        <v>0</v>
      </c>
      <c r="E3124" s="184"/>
      <c r="F3124" s="184"/>
      <c r="G3124" s="185"/>
      <c r="H3124" s="184"/>
      <c r="I3124" s="185"/>
      <c r="J3124" s="184"/>
      <c r="K3124" s="184"/>
    </row>
    <row r="3125" spans="1:11" ht="12.75">
      <c r="A3125">
        <v>516</v>
      </c>
      <c r="B3125">
        <v>983</v>
      </c>
      <c r="C3125" s="187">
        <v>92</v>
      </c>
      <c r="D3125">
        <v>0</v>
      </c>
      <c r="E3125" s="184"/>
      <c r="F3125" s="184"/>
      <c r="G3125" s="185"/>
      <c r="H3125" s="184"/>
      <c r="I3125" s="185"/>
      <c r="J3125" s="184"/>
      <c r="K3125" s="184"/>
    </row>
    <row r="3126" spans="1:11" ht="12.75">
      <c r="A3126">
        <v>516</v>
      </c>
      <c r="B3126">
        <v>984</v>
      </c>
      <c r="C3126" s="187">
        <v>99</v>
      </c>
      <c r="D3126">
        <v>0</v>
      </c>
      <c r="E3126" s="184"/>
      <c r="F3126" s="184"/>
      <c r="G3126" s="185"/>
      <c r="H3126" s="184"/>
      <c r="I3126" s="185"/>
      <c r="J3126" s="184"/>
      <c r="K3126" s="184"/>
    </row>
    <row r="3127" spans="1:11" ht="12.75">
      <c r="A3127">
        <v>516</v>
      </c>
      <c r="B3127">
        <v>985</v>
      </c>
      <c r="C3127" s="187">
        <v>96</v>
      </c>
      <c r="D3127">
        <v>0</v>
      </c>
      <c r="E3127" s="184"/>
      <c r="F3127" s="184"/>
      <c r="G3127" s="185"/>
      <c r="H3127" s="184"/>
      <c r="I3127" s="185"/>
      <c r="J3127" s="184"/>
      <c r="K3127" s="184"/>
    </row>
    <row r="3128" spans="1:11" ht="12.75">
      <c r="A3128">
        <v>516</v>
      </c>
      <c r="B3128">
        <v>986</v>
      </c>
      <c r="C3128" s="187">
        <v>107</v>
      </c>
      <c r="D3128">
        <v>0</v>
      </c>
      <c r="E3128" s="184"/>
      <c r="F3128" s="184"/>
      <c r="G3128" s="185"/>
      <c r="H3128" s="184"/>
      <c r="I3128" s="185"/>
      <c r="J3128" s="184"/>
      <c r="K3128" s="184"/>
    </row>
    <row r="3129" spans="1:11" ht="12.75">
      <c r="A3129">
        <v>516</v>
      </c>
      <c r="B3129">
        <v>989</v>
      </c>
      <c r="C3129" s="187">
        <v>120</v>
      </c>
      <c r="D3129">
        <v>0</v>
      </c>
      <c r="E3129" s="184"/>
      <c r="F3129" s="184"/>
      <c r="G3129" s="185"/>
      <c r="H3129" s="184"/>
      <c r="I3129" s="185"/>
      <c r="J3129" s="184"/>
      <c r="K3129" s="184"/>
    </row>
    <row r="3130" spans="1:11" ht="12.75">
      <c r="A3130">
        <v>517</v>
      </c>
      <c r="B3130">
        <v>514</v>
      </c>
      <c r="C3130" s="187">
        <v>11.100000381469727</v>
      </c>
      <c r="D3130">
        <v>0</v>
      </c>
      <c r="E3130" s="184"/>
      <c r="F3130" s="184"/>
      <c r="G3130" s="185"/>
      <c r="H3130" s="184"/>
      <c r="I3130" s="185"/>
      <c r="J3130" s="184"/>
      <c r="K3130" s="184"/>
    </row>
    <row r="3131" spans="1:11" ht="12.75">
      <c r="A3131">
        <v>517</v>
      </c>
      <c r="B3131">
        <v>515</v>
      </c>
      <c r="C3131" s="187">
        <v>8.399999618530273</v>
      </c>
      <c r="D3131">
        <v>0</v>
      </c>
      <c r="E3131" s="184"/>
      <c r="F3131" s="184"/>
      <c r="G3131" s="185"/>
      <c r="H3131" s="184"/>
      <c r="I3131" s="185"/>
      <c r="J3131" s="184"/>
      <c r="K3131" s="184"/>
    </row>
    <row r="3132" spans="1:11" ht="12.75">
      <c r="A3132">
        <v>517</v>
      </c>
      <c r="B3132">
        <v>518</v>
      </c>
      <c r="C3132" s="187">
        <v>4.599999904632568</v>
      </c>
      <c r="D3132">
        <v>0</v>
      </c>
      <c r="E3132" s="184"/>
      <c r="F3132" s="184"/>
      <c r="G3132" s="185"/>
      <c r="H3132" s="184"/>
      <c r="I3132" s="185"/>
      <c r="J3132" s="184"/>
      <c r="K3132" s="184"/>
    </row>
    <row r="3133" spans="1:11" ht="12.75">
      <c r="A3133">
        <v>517</v>
      </c>
      <c r="B3133">
        <v>519</v>
      </c>
      <c r="C3133" s="187">
        <v>11</v>
      </c>
      <c r="D3133">
        <v>0</v>
      </c>
      <c r="E3133" s="184"/>
      <c r="F3133" s="184"/>
      <c r="G3133" s="185"/>
      <c r="H3133" s="184"/>
      <c r="I3133" s="185"/>
      <c r="J3133" s="184"/>
      <c r="K3133" s="184"/>
    </row>
    <row r="3134" spans="1:11" ht="12.75">
      <c r="A3134">
        <v>517</v>
      </c>
      <c r="B3134">
        <v>538</v>
      </c>
      <c r="C3134" s="187">
        <v>10.899999618530273</v>
      </c>
      <c r="D3134">
        <v>0</v>
      </c>
      <c r="E3134" s="184"/>
      <c r="F3134" s="184"/>
      <c r="G3134" s="185"/>
      <c r="H3134" s="184"/>
      <c r="I3134" s="185"/>
      <c r="J3134" s="184"/>
      <c r="K3134" s="184"/>
    </row>
    <row r="3135" spans="1:11" ht="12.75">
      <c r="A3135">
        <v>517</v>
      </c>
      <c r="B3135">
        <v>541</v>
      </c>
      <c r="C3135" s="187">
        <v>8.399999618530273</v>
      </c>
      <c r="D3135">
        <v>0</v>
      </c>
      <c r="E3135" s="184"/>
      <c r="F3135" s="184"/>
      <c r="G3135" s="185"/>
      <c r="H3135" s="184"/>
      <c r="I3135" s="185"/>
      <c r="J3135" s="184"/>
      <c r="K3135" s="184"/>
    </row>
    <row r="3136" spans="1:11" ht="12.75">
      <c r="A3136">
        <v>517</v>
      </c>
      <c r="B3136">
        <v>542</v>
      </c>
      <c r="C3136" s="187">
        <v>4.800000190734863</v>
      </c>
      <c r="D3136">
        <v>0</v>
      </c>
      <c r="E3136" s="184"/>
      <c r="F3136" s="184"/>
      <c r="G3136" s="185"/>
      <c r="H3136" s="184"/>
      <c r="I3136" s="185"/>
      <c r="J3136" s="184"/>
      <c r="K3136" s="184"/>
    </row>
    <row r="3137" spans="1:11" ht="12.75">
      <c r="A3137">
        <v>517</v>
      </c>
      <c r="B3137">
        <v>543</v>
      </c>
      <c r="C3137" s="187">
        <v>9.199999809265137</v>
      </c>
      <c r="D3137">
        <v>0</v>
      </c>
      <c r="E3137" s="184"/>
      <c r="F3137" s="184"/>
      <c r="G3137" s="185"/>
      <c r="H3137" s="184"/>
      <c r="I3137" s="185"/>
      <c r="J3137" s="184"/>
      <c r="K3137" s="184"/>
    </row>
    <row r="3138" spans="1:11" ht="12.75">
      <c r="A3138">
        <v>518</v>
      </c>
      <c r="B3138">
        <v>367</v>
      </c>
      <c r="C3138" s="187">
        <v>106.69999694824219</v>
      </c>
      <c r="D3138">
        <v>0</v>
      </c>
      <c r="E3138" s="184"/>
      <c r="F3138" s="184"/>
      <c r="G3138" s="185"/>
      <c r="H3138" s="184"/>
      <c r="I3138" s="185"/>
      <c r="J3138" s="184"/>
      <c r="K3138" s="184"/>
    </row>
    <row r="3139" spans="1:11" ht="12.75">
      <c r="A3139">
        <v>518</v>
      </c>
      <c r="B3139">
        <v>384</v>
      </c>
      <c r="C3139" s="187">
        <v>102.5999984741211</v>
      </c>
      <c r="D3139">
        <v>0</v>
      </c>
      <c r="E3139" s="184"/>
      <c r="F3139" s="184"/>
      <c r="G3139" s="185"/>
      <c r="H3139" s="184"/>
      <c r="I3139" s="185"/>
      <c r="J3139" s="184"/>
      <c r="K3139" s="184"/>
    </row>
    <row r="3140" spans="1:11" ht="12.75">
      <c r="A3140">
        <v>518</v>
      </c>
      <c r="B3140">
        <v>502</v>
      </c>
      <c r="C3140" s="187">
        <v>108.19999694824219</v>
      </c>
      <c r="D3140">
        <v>0</v>
      </c>
      <c r="E3140" s="184"/>
      <c r="F3140" s="184"/>
      <c r="G3140" s="185"/>
      <c r="H3140" s="184"/>
      <c r="I3140" s="185"/>
      <c r="J3140" s="184"/>
      <c r="K3140" s="184"/>
    </row>
    <row r="3141" spans="1:11" ht="12.75">
      <c r="A3141">
        <v>518</v>
      </c>
      <c r="B3141">
        <v>505</v>
      </c>
      <c r="C3141" s="187">
        <v>85.69999694824219</v>
      </c>
      <c r="D3141">
        <v>0</v>
      </c>
      <c r="E3141" s="184"/>
      <c r="F3141" s="184"/>
      <c r="G3141" s="185"/>
      <c r="H3141" s="184"/>
      <c r="I3141" s="185"/>
      <c r="J3141" s="184"/>
      <c r="K3141" s="184"/>
    </row>
    <row r="3142" spans="1:11" ht="12.75">
      <c r="A3142">
        <v>518</v>
      </c>
      <c r="B3142">
        <v>506</v>
      </c>
      <c r="C3142" s="187">
        <v>73.5</v>
      </c>
      <c r="D3142">
        <v>0</v>
      </c>
      <c r="E3142" s="184"/>
      <c r="F3142" s="184"/>
      <c r="G3142" s="185"/>
      <c r="H3142" s="184"/>
      <c r="I3142" s="185"/>
      <c r="J3142" s="184"/>
      <c r="K3142" s="184"/>
    </row>
    <row r="3143" spans="1:11" ht="12.75">
      <c r="A3143">
        <v>518</v>
      </c>
      <c r="B3143">
        <v>507</v>
      </c>
      <c r="C3143" s="187">
        <v>66.19999694824219</v>
      </c>
      <c r="D3143">
        <v>0</v>
      </c>
      <c r="E3143" s="184"/>
      <c r="F3143" s="184"/>
      <c r="G3143" s="185"/>
      <c r="H3143" s="184"/>
      <c r="I3143" s="185"/>
      <c r="J3143" s="184"/>
      <c r="K3143" s="184"/>
    </row>
    <row r="3144" spans="1:11" ht="12.75">
      <c r="A3144">
        <v>518</v>
      </c>
      <c r="B3144">
        <v>508</v>
      </c>
      <c r="C3144" s="187">
        <v>66.80000305175781</v>
      </c>
      <c r="D3144">
        <v>0</v>
      </c>
      <c r="E3144" s="184"/>
      <c r="F3144" s="184"/>
      <c r="G3144" s="185"/>
      <c r="H3144" s="184"/>
      <c r="I3144" s="185"/>
      <c r="J3144" s="184"/>
      <c r="K3144" s="184"/>
    </row>
    <row r="3145" spans="1:11" ht="12.75">
      <c r="A3145">
        <v>518</v>
      </c>
      <c r="B3145">
        <v>510</v>
      </c>
      <c r="C3145" s="187">
        <v>41.5</v>
      </c>
      <c r="D3145">
        <v>0</v>
      </c>
      <c r="E3145" s="184"/>
      <c r="F3145" s="184"/>
      <c r="G3145" s="185"/>
      <c r="H3145" s="184"/>
      <c r="I3145" s="185"/>
      <c r="J3145" s="184"/>
      <c r="K3145" s="184"/>
    </row>
    <row r="3146" spans="1:11" ht="12.75">
      <c r="A3146">
        <v>518</v>
      </c>
      <c r="B3146">
        <v>511</v>
      </c>
      <c r="C3146" s="187">
        <v>28.899999618530273</v>
      </c>
      <c r="D3146">
        <v>0</v>
      </c>
      <c r="E3146" s="184"/>
      <c r="F3146" s="184"/>
      <c r="G3146" s="185"/>
      <c r="H3146" s="184"/>
      <c r="I3146" s="185"/>
      <c r="J3146" s="184"/>
      <c r="K3146" s="184"/>
    </row>
    <row r="3147" spans="1:11" ht="12.75">
      <c r="A3147">
        <v>518</v>
      </c>
      <c r="B3147">
        <v>515</v>
      </c>
      <c r="C3147" s="187">
        <v>11.199999809265137</v>
      </c>
      <c r="D3147">
        <v>0</v>
      </c>
      <c r="E3147" s="184"/>
      <c r="F3147" s="184"/>
      <c r="G3147" s="185"/>
      <c r="H3147" s="184"/>
      <c r="I3147" s="185"/>
      <c r="J3147" s="184"/>
      <c r="K3147" s="184"/>
    </row>
    <row r="3148" spans="1:11" ht="12.75">
      <c r="A3148">
        <v>518</v>
      </c>
      <c r="B3148">
        <v>516</v>
      </c>
      <c r="C3148" s="187">
        <v>12.800000190734863</v>
      </c>
      <c r="D3148">
        <v>0</v>
      </c>
      <c r="E3148" s="184"/>
      <c r="F3148" s="184"/>
      <c r="G3148" s="185"/>
      <c r="H3148" s="184"/>
      <c r="I3148" s="185"/>
      <c r="J3148" s="184"/>
      <c r="K3148" s="184"/>
    </row>
    <row r="3149" spans="1:11" ht="12.75">
      <c r="A3149">
        <v>518</v>
      </c>
      <c r="B3149">
        <v>517</v>
      </c>
      <c r="C3149" s="187">
        <v>4.599999904632568</v>
      </c>
      <c r="D3149">
        <v>0</v>
      </c>
      <c r="E3149" s="184"/>
      <c r="F3149" s="184"/>
      <c r="G3149" s="185"/>
      <c r="H3149" s="184"/>
      <c r="I3149" s="185"/>
      <c r="J3149" s="184"/>
      <c r="K3149" s="184"/>
    </row>
    <row r="3150" spans="1:11" ht="12.75">
      <c r="A3150">
        <v>518</v>
      </c>
      <c r="B3150">
        <v>519</v>
      </c>
      <c r="C3150" s="187">
        <v>7.800000190734863</v>
      </c>
      <c r="D3150">
        <v>0</v>
      </c>
      <c r="E3150" s="184"/>
      <c r="F3150" s="184"/>
      <c r="G3150" s="185"/>
      <c r="H3150" s="184"/>
      <c r="I3150" s="185"/>
      <c r="J3150" s="184"/>
      <c r="K3150" s="184"/>
    </row>
    <row r="3151" spans="1:11" ht="12.75">
      <c r="A3151">
        <v>518</v>
      </c>
      <c r="B3151">
        <v>520</v>
      </c>
      <c r="C3151" s="187">
        <v>12.399999618530273</v>
      </c>
      <c r="D3151">
        <v>0</v>
      </c>
      <c r="E3151" s="184"/>
      <c r="F3151" s="184"/>
      <c r="G3151" s="185"/>
      <c r="H3151" s="184"/>
      <c r="I3151" s="185"/>
      <c r="J3151" s="184"/>
      <c r="K3151" s="184"/>
    </row>
    <row r="3152" spans="1:11" ht="12.75">
      <c r="A3152">
        <v>518</v>
      </c>
      <c r="B3152">
        <v>541</v>
      </c>
      <c r="C3152" s="187">
        <v>12.699999809265137</v>
      </c>
      <c r="D3152">
        <v>0</v>
      </c>
      <c r="E3152" s="184"/>
      <c r="F3152" s="184"/>
      <c r="G3152" s="185"/>
      <c r="H3152" s="184"/>
      <c r="I3152" s="185"/>
      <c r="J3152" s="184"/>
      <c r="K3152" s="184"/>
    </row>
    <row r="3153" spans="1:11" ht="12.75">
      <c r="A3153">
        <v>518</v>
      </c>
      <c r="B3153">
        <v>542</v>
      </c>
      <c r="C3153" s="187">
        <v>7.099999904632568</v>
      </c>
      <c r="D3153">
        <v>0</v>
      </c>
      <c r="E3153" s="184"/>
      <c r="F3153" s="184"/>
      <c r="G3153" s="185"/>
      <c r="H3153" s="184"/>
      <c r="I3153" s="185"/>
      <c r="J3153" s="184"/>
      <c r="K3153" s="184"/>
    </row>
    <row r="3154" spans="1:11" ht="12.75">
      <c r="A3154">
        <v>518</v>
      </c>
      <c r="B3154">
        <v>543</v>
      </c>
      <c r="C3154" s="187">
        <v>7.800000190734863</v>
      </c>
      <c r="D3154">
        <v>0</v>
      </c>
      <c r="E3154" s="184"/>
      <c r="F3154" s="184"/>
      <c r="G3154" s="185"/>
      <c r="H3154" s="184"/>
      <c r="I3154" s="185"/>
      <c r="J3154" s="184"/>
      <c r="K3154" s="184"/>
    </row>
    <row r="3155" spans="1:11" ht="12.75">
      <c r="A3155">
        <v>518</v>
      </c>
      <c r="B3155">
        <v>972</v>
      </c>
      <c r="C3155" s="187">
        <v>69.5</v>
      </c>
      <c r="D3155">
        <v>0</v>
      </c>
      <c r="E3155" s="184"/>
      <c r="F3155" s="184"/>
      <c r="G3155" s="185"/>
      <c r="H3155" s="184"/>
      <c r="I3155" s="185"/>
      <c r="J3155" s="184"/>
      <c r="K3155" s="184"/>
    </row>
    <row r="3156" spans="1:11" ht="12.75">
      <c r="A3156">
        <v>518</v>
      </c>
      <c r="B3156">
        <v>974</v>
      </c>
      <c r="C3156" s="187">
        <v>107</v>
      </c>
      <c r="D3156">
        <v>0</v>
      </c>
      <c r="E3156" s="184"/>
      <c r="F3156" s="184"/>
      <c r="G3156" s="185"/>
      <c r="H3156" s="184"/>
      <c r="I3156" s="185"/>
      <c r="J3156" s="184"/>
      <c r="K3156" s="184"/>
    </row>
    <row r="3157" spans="1:11" ht="12.75">
      <c r="A3157">
        <v>518</v>
      </c>
      <c r="B3157">
        <v>975</v>
      </c>
      <c r="C3157" s="187">
        <v>107</v>
      </c>
      <c r="D3157">
        <v>0</v>
      </c>
      <c r="E3157" s="184"/>
      <c r="F3157" s="184"/>
      <c r="G3157" s="185"/>
      <c r="H3157" s="184"/>
      <c r="I3157" s="185"/>
      <c r="J3157" s="184"/>
      <c r="K3157" s="184"/>
    </row>
    <row r="3158" spans="1:11" ht="12.75">
      <c r="A3158">
        <v>518</v>
      </c>
      <c r="B3158">
        <v>976</v>
      </c>
      <c r="C3158" s="187">
        <v>105</v>
      </c>
      <c r="D3158">
        <v>0</v>
      </c>
      <c r="E3158" s="184"/>
      <c r="F3158" s="184"/>
      <c r="G3158" s="185"/>
      <c r="H3158" s="184"/>
      <c r="I3158" s="185"/>
      <c r="J3158" s="184"/>
      <c r="K3158" s="184"/>
    </row>
    <row r="3159" spans="1:11" ht="12.75">
      <c r="A3159">
        <v>518</v>
      </c>
      <c r="B3159">
        <v>977</v>
      </c>
      <c r="C3159" s="187">
        <v>92.5</v>
      </c>
      <c r="D3159">
        <v>0</v>
      </c>
      <c r="E3159" s="184"/>
      <c r="F3159" s="184"/>
      <c r="G3159" s="185"/>
      <c r="H3159" s="184"/>
      <c r="I3159" s="185"/>
      <c r="J3159" s="184"/>
      <c r="K3159" s="184"/>
    </row>
    <row r="3160" spans="1:11" ht="12.75">
      <c r="A3160">
        <v>518</v>
      </c>
      <c r="B3160">
        <v>978</v>
      </c>
      <c r="C3160" s="187">
        <v>113</v>
      </c>
      <c r="D3160">
        <v>0</v>
      </c>
      <c r="E3160" s="184"/>
      <c r="F3160" s="184"/>
      <c r="G3160" s="185"/>
      <c r="H3160" s="184"/>
      <c r="I3160" s="185"/>
      <c r="J3160" s="184"/>
      <c r="K3160" s="184"/>
    </row>
    <row r="3161" spans="1:11" ht="12.75">
      <c r="A3161">
        <v>519</v>
      </c>
      <c r="B3161">
        <v>511</v>
      </c>
      <c r="C3161" s="187">
        <v>33.599998474121094</v>
      </c>
      <c r="D3161">
        <v>0</v>
      </c>
      <c r="E3161" s="184"/>
      <c r="F3161" s="184"/>
      <c r="G3161" s="185"/>
      <c r="H3161" s="184"/>
      <c r="I3161" s="185"/>
      <c r="J3161" s="184"/>
      <c r="K3161" s="184"/>
    </row>
    <row r="3162" spans="1:11" ht="12.75">
      <c r="A3162">
        <v>519</v>
      </c>
      <c r="B3162">
        <v>516</v>
      </c>
      <c r="C3162" s="187">
        <v>14</v>
      </c>
      <c r="D3162">
        <v>0</v>
      </c>
      <c r="E3162" s="184"/>
      <c r="F3162" s="184"/>
      <c r="G3162" s="185"/>
      <c r="H3162" s="184"/>
      <c r="I3162" s="185"/>
      <c r="J3162" s="184"/>
      <c r="K3162" s="184"/>
    </row>
    <row r="3163" spans="1:11" ht="12.75">
      <c r="A3163">
        <v>519</v>
      </c>
      <c r="B3163">
        <v>517</v>
      </c>
      <c r="C3163" s="187">
        <v>11</v>
      </c>
      <c r="D3163">
        <v>0</v>
      </c>
      <c r="E3163" s="184"/>
      <c r="F3163" s="184"/>
      <c r="G3163" s="185"/>
      <c r="H3163" s="184"/>
      <c r="I3163" s="185"/>
      <c r="J3163" s="184"/>
      <c r="K3163" s="184"/>
    </row>
    <row r="3164" spans="1:11" ht="12.75">
      <c r="A3164">
        <v>519</v>
      </c>
      <c r="B3164">
        <v>518</v>
      </c>
      <c r="C3164" s="187">
        <v>7.800000190734863</v>
      </c>
      <c r="D3164">
        <v>0</v>
      </c>
      <c r="E3164" s="184"/>
      <c r="F3164" s="184"/>
      <c r="G3164" s="185"/>
      <c r="H3164" s="184"/>
      <c r="I3164" s="185"/>
      <c r="J3164" s="184"/>
      <c r="K3164" s="184"/>
    </row>
    <row r="3165" spans="1:11" ht="12.75">
      <c r="A3165">
        <v>519</v>
      </c>
      <c r="B3165">
        <v>520</v>
      </c>
      <c r="C3165" s="187">
        <v>5.5</v>
      </c>
      <c r="D3165">
        <v>0</v>
      </c>
      <c r="E3165" s="184"/>
      <c r="F3165" s="184"/>
      <c r="G3165" s="185"/>
      <c r="H3165" s="184"/>
      <c r="I3165" s="185"/>
      <c r="J3165" s="184"/>
      <c r="K3165" s="184"/>
    </row>
    <row r="3166" spans="1:11" ht="12.75">
      <c r="A3166">
        <v>519</v>
      </c>
      <c r="B3166">
        <v>521</v>
      </c>
      <c r="C3166" s="187">
        <v>6.900000095367432</v>
      </c>
      <c r="D3166">
        <v>0</v>
      </c>
      <c r="E3166" s="184"/>
      <c r="F3166" s="184"/>
      <c r="G3166" s="185"/>
      <c r="H3166" s="184"/>
      <c r="I3166" s="185"/>
      <c r="J3166" s="184"/>
      <c r="K3166" s="184"/>
    </row>
    <row r="3167" spans="1:11" ht="12.75">
      <c r="A3167">
        <v>519</v>
      </c>
      <c r="B3167">
        <v>522</v>
      </c>
      <c r="C3167" s="187">
        <v>26.200000762939453</v>
      </c>
      <c r="D3167">
        <v>0</v>
      </c>
      <c r="E3167" s="184"/>
      <c r="F3167" s="184"/>
      <c r="G3167" s="185"/>
      <c r="H3167" s="184"/>
      <c r="I3167" s="185"/>
      <c r="J3167" s="184"/>
      <c r="K3167" s="184"/>
    </row>
    <row r="3168" spans="1:11" ht="12.75">
      <c r="A3168">
        <v>519</v>
      </c>
      <c r="B3168">
        <v>542</v>
      </c>
      <c r="C3168" s="187">
        <v>10.899999618530273</v>
      </c>
      <c r="D3168">
        <v>0</v>
      </c>
      <c r="E3168" s="184"/>
      <c r="F3168" s="184"/>
      <c r="G3168" s="185"/>
      <c r="H3168" s="184"/>
      <c r="I3168" s="185"/>
      <c r="J3168" s="184"/>
      <c r="K3168" s="184"/>
    </row>
    <row r="3169" spans="1:11" ht="12.75">
      <c r="A3169">
        <v>519</v>
      </c>
      <c r="B3169">
        <v>543</v>
      </c>
      <c r="C3169" s="187">
        <v>4.800000190734863</v>
      </c>
      <c r="D3169">
        <v>0</v>
      </c>
      <c r="E3169" s="184"/>
      <c r="F3169" s="184"/>
      <c r="G3169" s="185"/>
      <c r="H3169" s="184"/>
      <c r="I3169" s="185"/>
      <c r="J3169" s="184"/>
      <c r="K3169" s="184"/>
    </row>
    <row r="3170" spans="1:11" ht="12.75">
      <c r="A3170">
        <v>519</v>
      </c>
      <c r="B3170">
        <v>544</v>
      </c>
      <c r="C3170" s="187">
        <v>7.099999904632568</v>
      </c>
      <c r="D3170">
        <v>0</v>
      </c>
      <c r="E3170" s="184"/>
      <c r="F3170" s="184"/>
      <c r="G3170" s="185"/>
      <c r="H3170" s="184"/>
      <c r="I3170" s="185"/>
      <c r="J3170" s="184"/>
      <c r="K3170" s="184"/>
    </row>
    <row r="3171" spans="1:11" ht="12.75">
      <c r="A3171">
        <v>519</v>
      </c>
      <c r="B3171">
        <v>545</v>
      </c>
      <c r="C3171" s="187">
        <v>9.5</v>
      </c>
      <c r="D3171">
        <v>0</v>
      </c>
      <c r="E3171" s="184"/>
      <c r="F3171" s="184"/>
      <c r="G3171" s="185"/>
      <c r="H3171" s="184"/>
      <c r="I3171" s="185"/>
      <c r="J3171" s="184"/>
      <c r="K3171" s="184"/>
    </row>
    <row r="3172" spans="1:11" ht="12.75">
      <c r="A3172">
        <v>519</v>
      </c>
      <c r="B3172">
        <v>546</v>
      </c>
      <c r="C3172" s="187">
        <v>12.600000381469727</v>
      </c>
      <c r="D3172">
        <v>0</v>
      </c>
      <c r="E3172" s="184"/>
      <c r="F3172" s="184"/>
      <c r="G3172" s="185"/>
      <c r="H3172" s="184"/>
      <c r="I3172" s="185"/>
      <c r="J3172" s="184"/>
      <c r="K3172" s="184"/>
    </row>
    <row r="3173" spans="1:11" ht="12.75">
      <c r="A3173">
        <v>519</v>
      </c>
      <c r="B3173">
        <v>577</v>
      </c>
      <c r="C3173" s="187">
        <v>15.100000381469727</v>
      </c>
      <c r="D3173">
        <v>0</v>
      </c>
      <c r="E3173" s="184"/>
      <c r="F3173" s="184"/>
      <c r="G3173" s="185"/>
      <c r="H3173" s="184"/>
      <c r="I3173" s="185"/>
      <c r="J3173" s="184"/>
      <c r="K3173" s="184"/>
    </row>
    <row r="3174" spans="1:11" ht="12.75">
      <c r="A3174">
        <v>520</v>
      </c>
      <c r="B3174">
        <v>367</v>
      </c>
      <c r="C3174" s="187">
        <v>118</v>
      </c>
      <c r="D3174">
        <v>0</v>
      </c>
      <c r="E3174" s="184"/>
      <c r="F3174" s="184"/>
      <c r="G3174" s="185"/>
      <c r="H3174" s="184"/>
      <c r="I3174" s="185"/>
      <c r="J3174" s="184"/>
      <c r="K3174" s="184"/>
    </row>
    <row r="3175" spans="1:11" ht="12.75">
      <c r="A3175">
        <v>520</v>
      </c>
      <c r="B3175">
        <v>372</v>
      </c>
      <c r="C3175" s="187">
        <v>110</v>
      </c>
      <c r="D3175">
        <v>0</v>
      </c>
      <c r="E3175" s="184"/>
      <c r="F3175" s="184"/>
      <c r="G3175" s="185"/>
      <c r="H3175" s="184"/>
      <c r="I3175" s="185"/>
      <c r="J3175" s="184"/>
      <c r="K3175" s="184"/>
    </row>
    <row r="3176" spans="1:11" ht="12.75">
      <c r="A3176">
        <v>520</v>
      </c>
      <c r="B3176">
        <v>384</v>
      </c>
      <c r="C3176" s="187">
        <v>112.4000015258789</v>
      </c>
      <c r="D3176">
        <v>0</v>
      </c>
      <c r="E3176" s="184"/>
      <c r="F3176" s="184"/>
      <c r="G3176" s="185"/>
      <c r="H3176" s="184"/>
      <c r="I3176" s="185"/>
      <c r="J3176" s="184"/>
      <c r="K3176" s="184"/>
    </row>
    <row r="3177" spans="1:11" ht="12.75">
      <c r="A3177">
        <v>520</v>
      </c>
      <c r="B3177">
        <v>505</v>
      </c>
      <c r="C3177" s="187">
        <v>95.80000305175781</v>
      </c>
      <c r="D3177">
        <v>0</v>
      </c>
      <c r="E3177" s="184"/>
      <c r="F3177" s="184"/>
      <c r="G3177" s="185"/>
      <c r="H3177" s="184"/>
      <c r="I3177" s="185"/>
      <c r="J3177" s="184"/>
      <c r="K3177" s="184"/>
    </row>
    <row r="3178" spans="1:11" ht="12.75">
      <c r="A3178">
        <v>520</v>
      </c>
      <c r="B3178">
        <v>506</v>
      </c>
      <c r="C3178" s="187">
        <v>82.5999984741211</v>
      </c>
      <c r="D3178">
        <v>0</v>
      </c>
      <c r="E3178" s="184"/>
      <c r="F3178" s="184"/>
      <c r="G3178" s="185"/>
      <c r="H3178" s="184"/>
      <c r="I3178" s="185"/>
      <c r="J3178" s="184"/>
      <c r="K3178" s="184"/>
    </row>
    <row r="3179" spans="1:11" ht="12.75">
      <c r="A3179">
        <v>520</v>
      </c>
      <c r="B3179">
        <v>507</v>
      </c>
      <c r="C3179" s="187">
        <v>74.4000015258789</v>
      </c>
      <c r="D3179">
        <v>0</v>
      </c>
      <c r="E3179" s="184"/>
      <c r="F3179" s="184"/>
      <c r="G3179" s="185"/>
      <c r="H3179" s="184"/>
      <c r="I3179" s="185"/>
      <c r="J3179" s="184"/>
      <c r="K3179" s="184"/>
    </row>
    <row r="3180" spans="1:11" ht="12.75">
      <c r="A3180">
        <v>520</v>
      </c>
      <c r="B3180">
        <v>516</v>
      </c>
      <c r="C3180" s="187">
        <v>13.199999809265137</v>
      </c>
      <c r="D3180">
        <v>0</v>
      </c>
      <c r="E3180" s="184"/>
      <c r="F3180" s="184"/>
      <c r="G3180" s="185"/>
      <c r="H3180" s="184"/>
      <c r="I3180" s="185"/>
      <c r="J3180" s="184"/>
      <c r="K3180" s="184"/>
    </row>
    <row r="3181" spans="1:11" ht="12.75">
      <c r="A3181">
        <v>520</v>
      </c>
      <c r="B3181">
        <v>518</v>
      </c>
      <c r="C3181" s="187">
        <v>12.399999618530273</v>
      </c>
      <c r="D3181">
        <v>0</v>
      </c>
      <c r="E3181" s="184"/>
      <c r="F3181" s="184"/>
      <c r="G3181" s="185"/>
      <c r="H3181" s="184"/>
      <c r="I3181" s="185"/>
      <c r="J3181" s="184"/>
      <c r="K3181" s="184"/>
    </row>
    <row r="3182" spans="1:11" ht="12.75">
      <c r="A3182">
        <v>520</v>
      </c>
      <c r="B3182">
        <v>519</v>
      </c>
      <c r="C3182" s="187">
        <v>5.5</v>
      </c>
      <c r="D3182">
        <v>0</v>
      </c>
      <c r="E3182" s="184"/>
      <c r="F3182" s="184"/>
      <c r="G3182" s="185"/>
      <c r="H3182" s="184"/>
      <c r="I3182" s="185"/>
      <c r="J3182" s="184"/>
      <c r="K3182" s="184"/>
    </row>
    <row r="3183" spans="1:11" ht="12.75">
      <c r="A3183">
        <v>520</v>
      </c>
      <c r="B3183">
        <v>521</v>
      </c>
      <c r="C3183" s="187">
        <v>6.800000190734863</v>
      </c>
      <c r="D3183">
        <v>0</v>
      </c>
      <c r="E3183" s="184"/>
      <c r="F3183" s="184"/>
      <c r="G3183" s="185"/>
      <c r="H3183" s="184"/>
      <c r="I3183" s="185"/>
      <c r="J3183" s="184"/>
      <c r="K3183" s="184"/>
    </row>
    <row r="3184" spans="1:11" ht="12.75">
      <c r="A3184">
        <v>520</v>
      </c>
      <c r="B3184">
        <v>522</v>
      </c>
      <c r="C3184" s="187">
        <v>21.600000381469727</v>
      </c>
      <c r="D3184">
        <v>0</v>
      </c>
      <c r="E3184" s="184"/>
      <c r="F3184" s="184"/>
      <c r="G3184" s="185"/>
      <c r="H3184" s="184"/>
      <c r="I3184" s="185"/>
      <c r="J3184" s="184"/>
      <c r="K3184" s="184"/>
    </row>
    <row r="3185" spans="1:11" ht="12.75">
      <c r="A3185">
        <v>520</v>
      </c>
      <c r="B3185">
        <v>530</v>
      </c>
      <c r="C3185" s="187">
        <v>46.5</v>
      </c>
      <c r="D3185">
        <v>0</v>
      </c>
      <c r="E3185" s="184"/>
      <c r="F3185" s="184"/>
      <c r="G3185" s="185"/>
      <c r="H3185" s="184"/>
      <c r="I3185" s="185"/>
      <c r="J3185" s="184"/>
      <c r="K3185" s="184"/>
    </row>
    <row r="3186" spans="1:11" ht="12.75">
      <c r="A3186">
        <v>520</v>
      </c>
      <c r="B3186">
        <v>546</v>
      </c>
      <c r="C3186" s="187">
        <v>12.5</v>
      </c>
      <c r="D3186">
        <v>0</v>
      </c>
      <c r="E3186" s="184"/>
      <c r="F3186" s="184"/>
      <c r="G3186" s="185"/>
      <c r="H3186" s="184"/>
      <c r="I3186" s="185"/>
      <c r="J3186" s="184"/>
      <c r="K3186" s="184"/>
    </row>
    <row r="3187" spans="1:11" ht="12.75">
      <c r="A3187">
        <v>520</v>
      </c>
      <c r="B3187">
        <v>547</v>
      </c>
      <c r="C3187" s="187">
        <v>11.600000381469727</v>
      </c>
      <c r="D3187">
        <v>0</v>
      </c>
      <c r="E3187" s="184"/>
      <c r="F3187" s="184"/>
      <c r="G3187" s="185"/>
      <c r="H3187" s="184"/>
      <c r="I3187" s="185"/>
      <c r="J3187" s="184"/>
      <c r="K3187" s="184"/>
    </row>
    <row r="3188" spans="1:11" ht="12.75">
      <c r="A3188">
        <v>520</v>
      </c>
      <c r="B3188">
        <v>549</v>
      </c>
      <c r="C3188" s="187">
        <v>23.799999237060547</v>
      </c>
      <c r="D3188">
        <v>0</v>
      </c>
      <c r="E3188" s="184"/>
      <c r="F3188" s="184"/>
      <c r="G3188" s="185"/>
      <c r="H3188" s="184"/>
      <c r="I3188" s="185"/>
      <c r="J3188" s="184"/>
      <c r="K3188" s="184"/>
    </row>
    <row r="3189" spans="1:11" ht="12.75">
      <c r="A3189">
        <v>520</v>
      </c>
      <c r="B3189">
        <v>555</v>
      </c>
      <c r="C3189" s="187">
        <v>16.600000381469727</v>
      </c>
      <c r="D3189">
        <v>0</v>
      </c>
      <c r="E3189" s="184"/>
      <c r="F3189" s="184"/>
      <c r="G3189" s="185"/>
      <c r="H3189" s="184"/>
      <c r="I3189" s="185"/>
      <c r="J3189" s="184"/>
      <c r="K3189" s="184"/>
    </row>
    <row r="3190" spans="1:11" ht="12.75">
      <c r="A3190">
        <v>520</v>
      </c>
      <c r="B3190">
        <v>963</v>
      </c>
      <c r="C3190" s="187">
        <v>36.099998474121094</v>
      </c>
      <c r="D3190">
        <v>0</v>
      </c>
      <c r="E3190" s="184"/>
      <c r="F3190" s="184"/>
      <c r="G3190" s="185"/>
      <c r="H3190" s="184"/>
      <c r="I3190" s="185"/>
      <c r="J3190" s="184"/>
      <c r="K3190" s="184"/>
    </row>
    <row r="3191" spans="1:11" ht="12.75">
      <c r="A3191">
        <v>520</v>
      </c>
      <c r="B3191">
        <v>964</v>
      </c>
      <c r="C3191" s="187">
        <v>43.29999923706055</v>
      </c>
      <c r="D3191">
        <v>0</v>
      </c>
      <c r="E3191" s="184"/>
      <c r="F3191" s="184"/>
      <c r="G3191" s="185"/>
      <c r="H3191" s="184"/>
      <c r="I3191" s="185"/>
      <c r="J3191" s="184"/>
      <c r="K3191" s="184"/>
    </row>
    <row r="3192" spans="1:11" ht="12.75">
      <c r="A3192">
        <v>520</v>
      </c>
      <c r="B3192">
        <v>965</v>
      </c>
      <c r="C3192" s="187">
        <v>55.099998474121094</v>
      </c>
      <c r="D3192">
        <v>0</v>
      </c>
      <c r="E3192" s="184"/>
      <c r="F3192" s="184"/>
      <c r="G3192" s="185"/>
      <c r="H3192" s="184"/>
      <c r="I3192" s="185"/>
      <c r="J3192" s="184"/>
      <c r="K3192" s="184"/>
    </row>
    <row r="3193" spans="1:11" ht="12.75">
      <c r="A3193">
        <v>520</v>
      </c>
      <c r="B3193">
        <v>972</v>
      </c>
      <c r="C3193" s="187">
        <v>58.5</v>
      </c>
      <c r="D3193">
        <v>0</v>
      </c>
      <c r="E3193" s="184"/>
      <c r="F3193" s="184"/>
      <c r="G3193" s="185"/>
      <c r="H3193" s="184"/>
      <c r="I3193" s="185"/>
      <c r="J3193" s="184"/>
      <c r="K3193" s="184"/>
    </row>
    <row r="3194" spans="1:11" ht="12.75">
      <c r="A3194">
        <v>520</v>
      </c>
      <c r="B3194">
        <v>974</v>
      </c>
      <c r="C3194" s="187">
        <v>97</v>
      </c>
      <c r="D3194">
        <v>0</v>
      </c>
      <c r="E3194" s="184"/>
      <c r="F3194" s="184"/>
      <c r="G3194" s="185"/>
      <c r="H3194" s="184"/>
      <c r="I3194" s="185"/>
      <c r="J3194" s="184"/>
      <c r="K3194" s="184"/>
    </row>
    <row r="3195" spans="1:11" ht="12.75">
      <c r="A3195">
        <v>520</v>
      </c>
      <c r="B3195">
        <v>975</v>
      </c>
      <c r="C3195" s="187">
        <v>97</v>
      </c>
      <c r="D3195">
        <v>0</v>
      </c>
      <c r="E3195" s="184"/>
      <c r="F3195" s="184"/>
      <c r="G3195" s="185"/>
      <c r="H3195" s="184"/>
      <c r="I3195" s="185"/>
      <c r="J3195" s="184"/>
      <c r="K3195" s="184"/>
    </row>
    <row r="3196" spans="1:11" ht="12.75">
      <c r="A3196">
        <v>520</v>
      </c>
      <c r="B3196">
        <v>976</v>
      </c>
      <c r="C3196" s="187">
        <v>95</v>
      </c>
      <c r="D3196">
        <v>0</v>
      </c>
      <c r="E3196" s="184"/>
      <c r="F3196" s="184"/>
      <c r="G3196" s="185"/>
      <c r="H3196" s="184"/>
      <c r="I3196" s="185"/>
      <c r="J3196" s="184"/>
      <c r="K3196" s="184"/>
    </row>
    <row r="3197" spans="1:11" ht="12.75">
      <c r="A3197">
        <v>520</v>
      </c>
      <c r="B3197">
        <v>977</v>
      </c>
      <c r="C3197" s="187">
        <v>83.5</v>
      </c>
      <c r="D3197">
        <v>0</v>
      </c>
      <c r="E3197" s="184"/>
      <c r="F3197" s="184"/>
      <c r="G3197" s="185"/>
      <c r="H3197" s="184"/>
      <c r="I3197" s="185"/>
      <c r="J3197" s="184"/>
      <c r="K3197" s="184"/>
    </row>
    <row r="3198" spans="1:11" ht="12.75">
      <c r="A3198">
        <v>520</v>
      </c>
      <c r="B3198">
        <v>978</v>
      </c>
      <c r="C3198" s="187">
        <v>105</v>
      </c>
      <c r="D3198">
        <v>0</v>
      </c>
      <c r="E3198" s="184"/>
      <c r="F3198" s="184"/>
      <c r="G3198" s="185"/>
      <c r="H3198" s="184"/>
      <c r="I3198" s="185"/>
      <c r="J3198" s="184"/>
      <c r="K3198" s="184"/>
    </row>
    <row r="3199" spans="1:11" ht="12.75">
      <c r="A3199">
        <v>520</v>
      </c>
      <c r="B3199">
        <v>979</v>
      </c>
      <c r="C3199" s="187">
        <v>86.5</v>
      </c>
      <c r="D3199">
        <v>0</v>
      </c>
      <c r="E3199" s="184"/>
      <c r="F3199" s="184"/>
      <c r="G3199" s="185"/>
      <c r="H3199" s="184"/>
      <c r="I3199" s="185"/>
      <c r="J3199" s="184"/>
      <c r="K3199" s="184"/>
    </row>
    <row r="3200" spans="1:11" ht="12.75">
      <c r="A3200">
        <v>520</v>
      </c>
      <c r="B3200">
        <v>980</v>
      </c>
      <c r="C3200" s="187">
        <v>91</v>
      </c>
      <c r="D3200">
        <v>0</v>
      </c>
      <c r="E3200" s="184"/>
      <c r="F3200" s="184"/>
      <c r="G3200" s="185"/>
      <c r="H3200" s="184"/>
      <c r="I3200" s="185"/>
      <c r="J3200" s="184"/>
      <c r="K3200" s="184"/>
    </row>
    <row r="3201" spans="1:11" ht="12.75">
      <c r="A3201">
        <v>520</v>
      </c>
      <c r="B3201">
        <v>981</v>
      </c>
      <c r="C3201" s="187">
        <v>90.5</v>
      </c>
      <c r="D3201">
        <v>0</v>
      </c>
      <c r="E3201" s="184"/>
      <c r="F3201" s="184"/>
      <c r="G3201" s="185"/>
      <c r="H3201" s="184"/>
      <c r="I3201" s="185"/>
      <c r="J3201" s="184"/>
      <c r="K3201" s="184"/>
    </row>
    <row r="3202" spans="1:11" ht="12.75">
      <c r="A3202">
        <v>520</v>
      </c>
      <c r="B3202">
        <v>982</v>
      </c>
      <c r="C3202" s="187">
        <v>115</v>
      </c>
      <c r="D3202">
        <v>0</v>
      </c>
      <c r="E3202" s="184"/>
      <c r="F3202" s="184"/>
      <c r="G3202" s="185"/>
      <c r="H3202" s="184"/>
      <c r="I3202" s="185"/>
      <c r="J3202" s="184"/>
      <c r="K3202" s="184"/>
    </row>
    <row r="3203" spans="1:11" ht="12.75">
      <c r="A3203">
        <v>520</v>
      </c>
      <c r="B3203">
        <v>983</v>
      </c>
      <c r="C3203" s="187">
        <v>103</v>
      </c>
      <c r="D3203">
        <v>0</v>
      </c>
      <c r="E3203" s="184"/>
      <c r="F3203" s="184"/>
      <c r="G3203" s="185"/>
      <c r="H3203" s="184"/>
      <c r="I3203" s="185"/>
      <c r="J3203" s="184"/>
      <c r="K3203" s="184"/>
    </row>
    <row r="3204" spans="1:11" ht="12.75">
      <c r="A3204">
        <v>520</v>
      </c>
      <c r="B3204">
        <v>984</v>
      </c>
      <c r="C3204" s="187">
        <v>109</v>
      </c>
      <c r="D3204">
        <v>0</v>
      </c>
      <c r="E3204" s="184"/>
      <c r="F3204" s="184"/>
      <c r="G3204" s="185"/>
      <c r="H3204" s="184"/>
      <c r="I3204" s="185"/>
      <c r="J3204" s="184"/>
      <c r="K3204" s="184"/>
    </row>
    <row r="3205" spans="1:11" ht="12.75">
      <c r="A3205">
        <v>520</v>
      </c>
      <c r="B3205">
        <v>985</v>
      </c>
      <c r="C3205" s="187">
        <v>106</v>
      </c>
      <c r="D3205">
        <v>0</v>
      </c>
      <c r="E3205" s="184"/>
      <c r="F3205" s="184"/>
      <c r="G3205" s="185"/>
      <c r="H3205" s="184"/>
      <c r="I3205" s="185"/>
      <c r="J3205" s="184"/>
      <c r="K3205" s="184"/>
    </row>
    <row r="3206" spans="1:11" ht="12.75">
      <c r="A3206">
        <v>520</v>
      </c>
      <c r="B3206">
        <v>986</v>
      </c>
      <c r="C3206" s="187">
        <v>117</v>
      </c>
      <c r="D3206">
        <v>0</v>
      </c>
      <c r="E3206" s="184"/>
      <c r="F3206" s="184"/>
      <c r="G3206" s="185"/>
      <c r="H3206" s="184"/>
      <c r="I3206" s="185"/>
      <c r="J3206" s="184"/>
      <c r="K3206" s="184"/>
    </row>
    <row r="3207" spans="1:11" ht="12.75">
      <c r="A3207">
        <v>520</v>
      </c>
      <c r="B3207">
        <v>989</v>
      </c>
      <c r="C3207" s="187">
        <v>132</v>
      </c>
      <c r="D3207">
        <v>0</v>
      </c>
      <c r="E3207" s="184"/>
      <c r="F3207" s="184"/>
      <c r="G3207" s="185"/>
      <c r="H3207" s="184"/>
      <c r="I3207" s="185"/>
      <c r="J3207" s="184"/>
      <c r="K3207" s="184"/>
    </row>
    <row r="3208" spans="1:11" ht="12.75">
      <c r="A3208">
        <v>521</v>
      </c>
      <c r="B3208">
        <v>519</v>
      </c>
      <c r="C3208" s="187">
        <v>6.900000095367432</v>
      </c>
      <c r="D3208">
        <v>0</v>
      </c>
      <c r="E3208" s="184"/>
      <c r="F3208" s="184"/>
      <c r="G3208" s="185"/>
      <c r="H3208" s="184"/>
      <c r="I3208" s="185"/>
      <c r="J3208" s="184"/>
      <c r="K3208" s="184"/>
    </row>
    <row r="3209" spans="1:11" ht="12.75">
      <c r="A3209">
        <v>521</v>
      </c>
      <c r="B3209">
        <v>520</v>
      </c>
      <c r="C3209" s="187">
        <v>6.800000190734863</v>
      </c>
      <c r="D3209">
        <v>0</v>
      </c>
      <c r="E3209" s="184"/>
      <c r="F3209" s="184"/>
      <c r="G3209" s="185"/>
      <c r="H3209" s="184"/>
      <c r="I3209" s="185"/>
      <c r="J3209" s="184"/>
      <c r="K3209" s="184"/>
    </row>
    <row r="3210" spans="1:11" ht="12.75">
      <c r="A3210">
        <v>521</v>
      </c>
      <c r="B3210">
        <v>522</v>
      </c>
      <c r="C3210" s="187">
        <v>20.899999618530273</v>
      </c>
      <c r="D3210">
        <v>0</v>
      </c>
      <c r="E3210" s="184"/>
      <c r="F3210" s="184"/>
      <c r="G3210" s="185"/>
      <c r="H3210" s="184"/>
      <c r="I3210" s="185"/>
      <c r="J3210" s="184"/>
      <c r="K3210" s="184"/>
    </row>
    <row r="3211" spans="1:11" ht="12.75">
      <c r="A3211">
        <v>521</v>
      </c>
      <c r="B3211">
        <v>543</v>
      </c>
      <c r="C3211" s="187">
        <v>8.399999618530273</v>
      </c>
      <c r="D3211">
        <v>0</v>
      </c>
      <c r="E3211" s="184"/>
      <c r="F3211" s="184"/>
      <c r="G3211" s="185"/>
      <c r="H3211" s="184"/>
      <c r="I3211" s="185"/>
      <c r="J3211" s="184"/>
      <c r="K3211" s="184"/>
    </row>
    <row r="3212" spans="1:11" ht="12.75">
      <c r="A3212">
        <v>521</v>
      </c>
      <c r="B3212">
        <v>544</v>
      </c>
      <c r="C3212" s="187">
        <v>9.100000381469727</v>
      </c>
      <c r="D3212">
        <v>0</v>
      </c>
      <c r="E3212" s="184"/>
      <c r="F3212" s="184"/>
      <c r="G3212" s="185"/>
      <c r="H3212" s="184"/>
      <c r="I3212" s="185"/>
      <c r="J3212" s="184"/>
      <c r="K3212" s="184"/>
    </row>
    <row r="3213" spans="1:11" ht="12.75">
      <c r="A3213">
        <v>521</v>
      </c>
      <c r="B3213">
        <v>545</v>
      </c>
      <c r="C3213" s="187">
        <v>5.099999904632568</v>
      </c>
      <c r="D3213">
        <v>0</v>
      </c>
      <c r="E3213" s="184"/>
      <c r="F3213" s="184"/>
      <c r="G3213" s="185"/>
      <c r="H3213" s="184"/>
      <c r="I3213" s="185"/>
      <c r="J3213" s="184"/>
      <c r="K3213" s="184"/>
    </row>
    <row r="3214" spans="1:11" ht="12.75">
      <c r="A3214">
        <v>521</v>
      </c>
      <c r="B3214">
        <v>546</v>
      </c>
      <c r="C3214" s="187">
        <v>6</v>
      </c>
      <c r="D3214">
        <v>0</v>
      </c>
      <c r="E3214" s="184"/>
      <c r="F3214" s="184"/>
      <c r="G3214" s="185"/>
      <c r="H3214" s="184"/>
      <c r="I3214" s="185"/>
      <c r="J3214" s="184"/>
      <c r="K3214" s="184"/>
    </row>
    <row r="3215" spans="1:11" ht="12.75">
      <c r="A3215">
        <v>521</v>
      </c>
      <c r="B3215">
        <v>547</v>
      </c>
      <c r="C3215" s="187">
        <v>6.900000095367432</v>
      </c>
      <c r="D3215">
        <v>0</v>
      </c>
      <c r="E3215" s="184"/>
      <c r="F3215" s="184"/>
      <c r="G3215" s="185"/>
      <c r="H3215" s="184"/>
      <c r="I3215" s="185"/>
      <c r="J3215" s="184"/>
      <c r="K3215" s="184"/>
    </row>
    <row r="3216" spans="1:11" ht="12.75">
      <c r="A3216">
        <v>521</v>
      </c>
      <c r="B3216">
        <v>548</v>
      </c>
      <c r="C3216" s="187">
        <v>12.5</v>
      </c>
      <c r="D3216">
        <v>0</v>
      </c>
      <c r="E3216" s="184"/>
      <c r="F3216" s="184"/>
      <c r="G3216" s="185"/>
      <c r="H3216" s="184"/>
      <c r="I3216" s="185"/>
      <c r="J3216" s="184"/>
      <c r="K3216" s="184"/>
    </row>
    <row r="3217" spans="1:11" ht="12.75">
      <c r="A3217">
        <v>521</v>
      </c>
      <c r="B3217">
        <v>552</v>
      </c>
      <c r="C3217" s="187">
        <v>14.600000381469727</v>
      </c>
      <c r="D3217">
        <v>0</v>
      </c>
      <c r="E3217" s="184"/>
      <c r="F3217" s="184"/>
      <c r="G3217" s="185"/>
      <c r="H3217" s="184"/>
      <c r="I3217" s="185"/>
      <c r="J3217" s="184"/>
      <c r="K3217" s="184"/>
    </row>
    <row r="3218" spans="1:11" ht="12.75">
      <c r="A3218">
        <v>521</v>
      </c>
      <c r="B3218">
        <v>553</v>
      </c>
      <c r="C3218" s="187">
        <v>10.399999618530273</v>
      </c>
      <c r="D3218">
        <v>0</v>
      </c>
      <c r="E3218" s="184"/>
      <c r="F3218" s="184"/>
      <c r="G3218" s="185"/>
      <c r="H3218" s="184"/>
      <c r="I3218" s="185"/>
      <c r="J3218" s="184"/>
      <c r="K3218" s="184"/>
    </row>
    <row r="3219" spans="1:11" ht="12.75">
      <c r="A3219">
        <v>521</v>
      </c>
      <c r="B3219">
        <v>554</v>
      </c>
      <c r="C3219" s="187">
        <v>12.5</v>
      </c>
      <c r="D3219">
        <v>0</v>
      </c>
      <c r="E3219" s="184"/>
      <c r="F3219" s="184"/>
      <c r="G3219" s="185"/>
      <c r="H3219" s="184"/>
      <c r="I3219" s="185"/>
      <c r="J3219" s="184"/>
      <c r="K3219" s="184"/>
    </row>
    <row r="3220" spans="1:11" ht="12.75">
      <c r="A3220">
        <v>521</v>
      </c>
      <c r="B3220">
        <v>555</v>
      </c>
      <c r="C3220" s="187">
        <v>10.300000190734863</v>
      </c>
      <c r="D3220">
        <v>0</v>
      </c>
      <c r="E3220" s="184"/>
      <c r="F3220" s="184"/>
      <c r="G3220" s="185"/>
      <c r="H3220" s="184"/>
      <c r="I3220" s="185"/>
      <c r="J3220" s="184"/>
      <c r="K3220" s="184"/>
    </row>
    <row r="3221" spans="1:11" ht="12.75">
      <c r="A3221">
        <v>521</v>
      </c>
      <c r="B3221">
        <v>559</v>
      </c>
      <c r="C3221" s="187">
        <v>16.200000762939453</v>
      </c>
      <c r="D3221">
        <v>0</v>
      </c>
      <c r="E3221" s="184"/>
      <c r="F3221" s="184"/>
      <c r="G3221" s="185"/>
      <c r="H3221" s="184"/>
      <c r="I3221" s="185"/>
      <c r="J3221" s="184"/>
      <c r="K3221" s="184"/>
    </row>
    <row r="3222" spans="1:11" ht="12.75">
      <c r="A3222">
        <v>521</v>
      </c>
      <c r="B3222">
        <v>972</v>
      </c>
      <c r="C3222" s="187">
        <v>61</v>
      </c>
      <c r="D3222">
        <v>0</v>
      </c>
      <c r="E3222" s="184"/>
      <c r="F3222" s="184"/>
      <c r="G3222" s="185"/>
      <c r="H3222" s="184"/>
      <c r="I3222" s="185"/>
      <c r="J3222" s="184"/>
      <c r="K3222" s="184"/>
    </row>
    <row r="3223" spans="1:11" ht="12.75">
      <c r="A3223">
        <v>521</v>
      </c>
      <c r="B3223">
        <v>974</v>
      </c>
      <c r="C3223" s="187">
        <v>101</v>
      </c>
      <c r="D3223">
        <v>0</v>
      </c>
      <c r="E3223" s="184"/>
      <c r="F3223" s="184"/>
      <c r="G3223" s="185"/>
      <c r="H3223" s="184"/>
      <c r="I3223" s="185"/>
      <c r="J3223" s="184"/>
      <c r="K3223" s="184"/>
    </row>
    <row r="3224" spans="1:11" ht="12.75">
      <c r="A3224">
        <v>521</v>
      </c>
      <c r="B3224">
        <v>975</v>
      </c>
      <c r="C3224" s="187">
        <v>101</v>
      </c>
      <c r="D3224">
        <v>0</v>
      </c>
      <c r="E3224" s="184"/>
      <c r="F3224" s="184"/>
      <c r="G3224" s="185"/>
      <c r="H3224" s="184"/>
      <c r="I3224" s="185"/>
      <c r="J3224" s="184"/>
      <c r="K3224" s="184"/>
    </row>
    <row r="3225" spans="1:11" ht="12.75">
      <c r="A3225">
        <v>521</v>
      </c>
      <c r="B3225">
        <v>976</v>
      </c>
      <c r="C3225" s="187">
        <v>99.5</v>
      </c>
      <c r="D3225">
        <v>0</v>
      </c>
      <c r="E3225" s="184"/>
      <c r="F3225" s="184"/>
      <c r="G3225" s="185"/>
      <c r="H3225" s="184"/>
      <c r="I3225" s="185"/>
      <c r="J3225" s="184"/>
      <c r="K3225" s="184"/>
    </row>
    <row r="3226" spans="1:11" ht="12.75">
      <c r="A3226">
        <v>521</v>
      </c>
      <c r="B3226">
        <v>977</v>
      </c>
      <c r="C3226" s="187">
        <v>88</v>
      </c>
      <c r="D3226">
        <v>0</v>
      </c>
      <c r="E3226" s="184"/>
      <c r="F3226" s="184"/>
      <c r="G3226" s="185"/>
      <c r="H3226" s="184"/>
      <c r="I3226" s="185"/>
      <c r="J3226" s="184"/>
      <c r="K3226" s="184"/>
    </row>
    <row r="3227" spans="1:11" ht="12.75">
      <c r="A3227">
        <v>521</v>
      </c>
      <c r="B3227">
        <v>978</v>
      </c>
      <c r="C3227" s="187">
        <v>110</v>
      </c>
      <c r="D3227">
        <v>0</v>
      </c>
      <c r="E3227" s="184"/>
      <c r="F3227" s="184"/>
      <c r="G3227" s="185"/>
      <c r="H3227" s="184"/>
      <c r="I3227" s="185"/>
      <c r="J3227" s="184"/>
      <c r="K3227" s="184"/>
    </row>
    <row r="3228" spans="1:11" ht="12.75">
      <c r="A3228">
        <v>521</v>
      </c>
      <c r="B3228">
        <v>979</v>
      </c>
      <c r="C3228" s="187">
        <v>92</v>
      </c>
      <c r="D3228">
        <v>0</v>
      </c>
      <c r="E3228" s="184"/>
      <c r="F3228" s="184"/>
      <c r="G3228" s="185"/>
      <c r="H3228" s="184"/>
      <c r="I3228" s="185"/>
      <c r="J3228" s="184"/>
      <c r="K3228" s="184"/>
    </row>
    <row r="3229" spans="1:11" ht="12.75">
      <c r="A3229">
        <v>521</v>
      </c>
      <c r="B3229">
        <v>980</v>
      </c>
      <c r="C3229" s="187">
        <v>97</v>
      </c>
      <c r="D3229">
        <v>0</v>
      </c>
      <c r="E3229" s="184"/>
      <c r="F3229" s="184"/>
      <c r="G3229" s="185"/>
      <c r="H3229" s="184"/>
      <c r="I3229" s="185"/>
      <c r="J3229" s="184"/>
      <c r="K3229" s="184"/>
    </row>
    <row r="3230" spans="1:11" ht="12.75">
      <c r="A3230">
        <v>521</v>
      </c>
      <c r="B3230">
        <v>981</v>
      </c>
      <c r="C3230" s="187">
        <v>96.5</v>
      </c>
      <c r="D3230">
        <v>0</v>
      </c>
      <c r="E3230" s="184"/>
      <c r="F3230" s="184"/>
      <c r="G3230" s="185"/>
      <c r="H3230" s="184"/>
      <c r="I3230" s="185"/>
      <c r="J3230" s="184"/>
      <c r="K3230" s="184"/>
    </row>
    <row r="3231" spans="1:11" ht="12.75">
      <c r="A3231">
        <v>522</v>
      </c>
      <c r="B3231">
        <v>499</v>
      </c>
      <c r="C3231" s="187">
        <v>87.9000015258789</v>
      </c>
      <c r="D3231">
        <v>0</v>
      </c>
      <c r="E3231" s="184"/>
      <c r="F3231" s="184"/>
      <c r="G3231" s="185"/>
      <c r="H3231" s="184"/>
      <c r="I3231" s="185"/>
      <c r="J3231" s="184"/>
      <c r="K3231" s="184"/>
    </row>
    <row r="3232" spans="1:11" ht="12.75">
      <c r="A3232">
        <v>522</v>
      </c>
      <c r="B3232">
        <v>509</v>
      </c>
      <c r="C3232" s="187">
        <v>79.5999984741211</v>
      </c>
      <c r="D3232">
        <v>0</v>
      </c>
      <c r="E3232" s="184"/>
      <c r="F3232" s="184"/>
      <c r="G3232" s="185"/>
      <c r="H3232" s="184"/>
      <c r="I3232" s="185"/>
      <c r="J3232" s="184"/>
      <c r="K3232" s="184"/>
    </row>
    <row r="3233" spans="1:11" ht="12.75">
      <c r="A3233">
        <v>522</v>
      </c>
      <c r="B3233">
        <v>511</v>
      </c>
      <c r="C3233" s="187">
        <v>51.599998474121094</v>
      </c>
      <c r="D3233">
        <v>0</v>
      </c>
      <c r="E3233" s="184"/>
      <c r="F3233" s="184"/>
      <c r="G3233" s="185"/>
      <c r="H3233" s="184"/>
      <c r="I3233" s="185"/>
      <c r="J3233" s="184"/>
      <c r="K3233" s="184"/>
    </row>
    <row r="3234" spans="1:11" ht="12.75">
      <c r="A3234">
        <v>522</v>
      </c>
      <c r="B3234">
        <v>516</v>
      </c>
      <c r="C3234" s="187">
        <v>32</v>
      </c>
      <c r="D3234">
        <v>0</v>
      </c>
      <c r="E3234" s="184"/>
      <c r="F3234" s="184"/>
      <c r="G3234" s="185"/>
      <c r="H3234" s="184"/>
      <c r="I3234" s="185"/>
      <c r="J3234" s="184"/>
      <c r="K3234" s="184"/>
    </row>
    <row r="3235" spans="1:11" ht="12.75">
      <c r="A3235">
        <v>522</v>
      </c>
      <c r="B3235">
        <v>519</v>
      </c>
      <c r="C3235" s="187">
        <v>26.200000762939453</v>
      </c>
      <c r="D3235">
        <v>0</v>
      </c>
      <c r="E3235" s="184"/>
      <c r="F3235" s="184"/>
      <c r="G3235" s="185"/>
      <c r="H3235" s="184"/>
      <c r="I3235" s="185"/>
      <c r="J3235" s="184"/>
      <c r="K3235" s="184"/>
    </row>
    <row r="3236" spans="1:11" ht="12.75">
      <c r="A3236">
        <v>522</v>
      </c>
      <c r="B3236">
        <v>520</v>
      </c>
      <c r="C3236" s="187">
        <v>21.600000381469727</v>
      </c>
      <c r="D3236">
        <v>0</v>
      </c>
      <c r="E3236" s="184"/>
      <c r="F3236" s="184"/>
      <c r="G3236" s="185"/>
      <c r="H3236" s="184"/>
      <c r="I3236" s="185"/>
      <c r="J3236" s="184"/>
      <c r="K3236" s="184"/>
    </row>
    <row r="3237" spans="1:11" ht="12.75">
      <c r="A3237">
        <v>522</v>
      </c>
      <c r="B3237">
        <v>521</v>
      </c>
      <c r="C3237" s="187">
        <v>20.899999618530273</v>
      </c>
      <c r="D3237">
        <v>0</v>
      </c>
      <c r="E3237" s="184"/>
      <c r="F3237" s="184"/>
      <c r="G3237" s="185"/>
      <c r="H3237" s="184"/>
      <c r="I3237" s="185"/>
      <c r="J3237" s="184"/>
      <c r="K3237" s="184"/>
    </row>
    <row r="3238" spans="1:11" ht="12.75">
      <c r="A3238">
        <v>522</v>
      </c>
      <c r="B3238">
        <v>523</v>
      </c>
      <c r="C3238" s="187">
        <v>16.399999618530273</v>
      </c>
      <c r="D3238">
        <v>0</v>
      </c>
      <c r="E3238" s="184"/>
      <c r="F3238" s="184"/>
      <c r="G3238" s="185"/>
      <c r="H3238" s="184"/>
      <c r="I3238" s="185"/>
      <c r="J3238" s="184"/>
      <c r="K3238" s="184"/>
    </row>
    <row r="3239" spans="1:11" ht="12.75">
      <c r="A3239">
        <v>522</v>
      </c>
      <c r="B3239">
        <v>547</v>
      </c>
      <c r="C3239" s="187">
        <v>15.199999809265137</v>
      </c>
      <c r="D3239">
        <v>0</v>
      </c>
      <c r="E3239" s="184"/>
      <c r="F3239" s="184"/>
      <c r="G3239" s="185"/>
      <c r="H3239" s="184"/>
      <c r="I3239" s="185"/>
      <c r="J3239" s="184"/>
      <c r="K3239" s="184"/>
    </row>
    <row r="3240" spans="1:11" ht="12.75">
      <c r="A3240">
        <v>522</v>
      </c>
      <c r="B3240">
        <v>548</v>
      </c>
      <c r="C3240" s="187">
        <v>14.899999618530273</v>
      </c>
      <c r="D3240">
        <v>0</v>
      </c>
      <c r="E3240" s="184"/>
      <c r="F3240" s="184"/>
      <c r="G3240" s="185"/>
      <c r="H3240" s="184"/>
      <c r="I3240" s="185"/>
      <c r="J3240" s="184"/>
      <c r="K3240" s="184"/>
    </row>
    <row r="3241" spans="1:11" ht="12.75">
      <c r="A3241">
        <v>522</v>
      </c>
      <c r="B3241">
        <v>549</v>
      </c>
      <c r="C3241" s="187">
        <v>11</v>
      </c>
      <c r="D3241">
        <v>0</v>
      </c>
      <c r="E3241" s="184"/>
      <c r="F3241" s="184"/>
      <c r="G3241" s="185"/>
      <c r="H3241" s="184"/>
      <c r="I3241" s="185"/>
      <c r="J3241" s="184"/>
      <c r="K3241" s="184"/>
    </row>
    <row r="3242" spans="1:11" ht="12.75">
      <c r="A3242">
        <v>522</v>
      </c>
      <c r="B3242">
        <v>550</v>
      </c>
      <c r="C3242" s="187">
        <v>17.399999618530273</v>
      </c>
      <c r="D3242">
        <v>0</v>
      </c>
      <c r="E3242" s="184"/>
      <c r="F3242" s="184"/>
      <c r="G3242" s="185"/>
      <c r="H3242" s="184"/>
      <c r="I3242" s="185"/>
      <c r="J3242" s="184"/>
      <c r="K3242" s="184"/>
    </row>
    <row r="3243" spans="1:11" ht="12.75">
      <c r="A3243">
        <v>522</v>
      </c>
      <c r="B3243">
        <v>556</v>
      </c>
      <c r="C3243" s="187">
        <v>23.299999237060547</v>
      </c>
      <c r="D3243">
        <v>0</v>
      </c>
      <c r="E3243" s="184"/>
      <c r="F3243" s="184"/>
      <c r="G3243" s="185"/>
      <c r="H3243" s="184"/>
      <c r="I3243" s="185"/>
      <c r="J3243" s="184"/>
      <c r="K3243" s="184"/>
    </row>
    <row r="3244" spans="1:11" ht="12.75">
      <c r="A3244">
        <v>522</v>
      </c>
      <c r="B3244">
        <v>558</v>
      </c>
      <c r="C3244" s="187">
        <v>19.399999618530273</v>
      </c>
      <c r="D3244">
        <v>0</v>
      </c>
      <c r="E3244" s="184"/>
      <c r="F3244" s="184"/>
      <c r="G3244" s="185"/>
      <c r="H3244" s="184"/>
      <c r="I3244" s="185"/>
      <c r="J3244" s="184"/>
      <c r="K3244" s="184"/>
    </row>
    <row r="3245" spans="1:11" ht="12.75">
      <c r="A3245">
        <v>522</v>
      </c>
      <c r="B3245">
        <v>559</v>
      </c>
      <c r="C3245" s="187">
        <v>17.700000762939453</v>
      </c>
      <c r="D3245">
        <v>0</v>
      </c>
      <c r="E3245" s="184"/>
      <c r="F3245" s="184"/>
      <c r="G3245" s="185"/>
      <c r="H3245" s="184"/>
      <c r="I3245" s="185"/>
      <c r="J3245" s="184"/>
      <c r="K3245" s="184"/>
    </row>
    <row r="3246" spans="1:11" ht="12.75">
      <c r="A3246">
        <v>522</v>
      </c>
      <c r="B3246">
        <v>962</v>
      </c>
      <c r="C3246" s="187">
        <v>24.5</v>
      </c>
      <c r="D3246">
        <v>0</v>
      </c>
      <c r="E3246" s="184"/>
      <c r="F3246" s="184"/>
      <c r="G3246" s="185"/>
      <c r="H3246" s="184"/>
      <c r="I3246" s="185"/>
      <c r="J3246" s="184"/>
      <c r="K3246" s="184"/>
    </row>
    <row r="3247" spans="1:11" ht="12.75">
      <c r="A3247">
        <v>522</v>
      </c>
      <c r="B3247">
        <v>963</v>
      </c>
      <c r="C3247" s="187">
        <v>14.699999809265137</v>
      </c>
      <c r="D3247">
        <v>0</v>
      </c>
      <c r="E3247" s="184"/>
      <c r="F3247" s="184"/>
      <c r="G3247" s="185"/>
      <c r="H3247" s="184"/>
      <c r="I3247" s="185"/>
      <c r="J3247" s="184"/>
      <c r="K3247" s="184"/>
    </row>
    <row r="3248" spans="1:11" ht="12.75">
      <c r="A3248">
        <v>522</v>
      </c>
      <c r="B3248">
        <v>964</v>
      </c>
      <c r="C3248" s="187">
        <v>23.299999237060547</v>
      </c>
      <c r="D3248">
        <v>0</v>
      </c>
      <c r="E3248" s="184"/>
      <c r="F3248" s="184"/>
      <c r="G3248" s="185"/>
      <c r="H3248" s="184"/>
      <c r="I3248" s="185"/>
      <c r="J3248" s="184"/>
      <c r="K3248" s="184"/>
    </row>
    <row r="3249" spans="1:11" ht="12.75">
      <c r="A3249">
        <v>522</v>
      </c>
      <c r="B3249">
        <v>965</v>
      </c>
      <c r="C3249" s="187">
        <v>36.79999923706055</v>
      </c>
      <c r="D3249">
        <v>0</v>
      </c>
      <c r="E3249" s="184"/>
      <c r="F3249" s="184"/>
      <c r="G3249" s="185"/>
      <c r="H3249" s="184"/>
      <c r="I3249" s="185"/>
      <c r="J3249" s="184"/>
      <c r="K3249" s="184"/>
    </row>
    <row r="3250" spans="1:11" ht="12.75">
      <c r="A3250">
        <v>522</v>
      </c>
      <c r="B3250">
        <v>972</v>
      </c>
      <c r="C3250" s="187">
        <v>44</v>
      </c>
      <c r="D3250">
        <v>0</v>
      </c>
      <c r="E3250" s="184"/>
      <c r="F3250" s="184"/>
      <c r="G3250" s="185"/>
      <c r="H3250" s="184"/>
      <c r="I3250" s="185"/>
      <c r="J3250" s="184"/>
      <c r="K3250" s="184"/>
    </row>
    <row r="3251" spans="1:11" ht="12.75">
      <c r="A3251">
        <v>522</v>
      </c>
      <c r="B3251">
        <v>975</v>
      </c>
      <c r="C3251" s="187">
        <v>83.5</v>
      </c>
      <c r="D3251">
        <v>0</v>
      </c>
      <c r="E3251" s="184"/>
      <c r="F3251" s="184"/>
      <c r="G3251" s="185"/>
      <c r="H3251" s="184"/>
      <c r="I3251" s="185"/>
      <c r="J3251" s="184"/>
      <c r="K3251" s="184"/>
    </row>
    <row r="3252" spans="1:11" ht="12.75">
      <c r="A3252">
        <v>522</v>
      </c>
      <c r="B3252">
        <v>976</v>
      </c>
      <c r="C3252" s="187">
        <v>82.5</v>
      </c>
      <c r="D3252">
        <v>0</v>
      </c>
      <c r="E3252" s="184"/>
      <c r="F3252" s="184"/>
      <c r="G3252" s="185"/>
      <c r="H3252" s="184"/>
      <c r="I3252" s="185"/>
      <c r="J3252" s="184"/>
      <c r="K3252" s="184"/>
    </row>
    <row r="3253" spans="1:11" ht="12.75">
      <c r="A3253">
        <v>522</v>
      </c>
      <c r="B3253">
        <v>977</v>
      </c>
      <c r="C3253" s="187">
        <v>73.5</v>
      </c>
      <c r="D3253">
        <v>0</v>
      </c>
      <c r="E3253" s="184"/>
      <c r="F3253" s="184"/>
      <c r="G3253" s="185"/>
      <c r="H3253" s="184"/>
      <c r="I3253" s="185"/>
      <c r="J3253" s="184"/>
      <c r="K3253" s="184"/>
    </row>
    <row r="3254" spans="1:11" ht="12.75">
      <c r="A3254">
        <v>522</v>
      </c>
      <c r="B3254">
        <v>978</v>
      </c>
      <c r="C3254" s="187">
        <v>96.5</v>
      </c>
      <c r="D3254">
        <v>0</v>
      </c>
      <c r="E3254" s="184"/>
      <c r="F3254" s="184"/>
      <c r="G3254" s="185"/>
      <c r="H3254" s="184"/>
      <c r="I3254" s="185"/>
      <c r="J3254" s="184"/>
      <c r="K3254" s="184"/>
    </row>
    <row r="3255" spans="1:11" ht="12.75">
      <c r="A3255">
        <v>522</v>
      </c>
      <c r="B3255">
        <v>979</v>
      </c>
      <c r="C3255" s="187">
        <v>81.5</v>
      </c>
      <c r="D3255">
        <v>0</v>
      </c>
      <c r="E3255" s="184"/>
      <c r="F3255" s="184"/>
      <c r="G3255" s="185"/>
      <c r="H3255" s="184"/>
      <c r="I3255" s="185"/>
      <c r="J3255" s="184"/>
      <c r="K3255" s="184"/>
    </row>
    <row r="3256" spans="1:11" ht="12.75">
      <c r="A3256">
        <v>522</v>
      </c>
      <c r="B3256">
        <v>980</v>
      </c>
      <c r="C3256" s="187">
        <v>88.5</v>
      </c>
      <c r="D3256">
        <v>0</v>
      </c>
      <c r="E3256" s="184"/>
      <c r="F3256" s="184"/>
      <c r="G3256" s="185"/>
      <c r="H3256" s="184"/>
      <c r="I3256" s="185"/>
      <c r="J3256" s="184"/>
      <c r="K3256" s="184"/>
    </row>
    <row r="3257" spans="1:11" ht="12.75">
      <c r="A3257">
        <v>522</v>
      </c>
      <c r="B3257">
        <v>981</v>
      </c>
      <c r="C3257" s="187">
        <v>89</v>
      </c>
      <c r="D3257">
        <v>0</v>
      </c>
      <c r="E3257" s="184"/>
      <c r="F3257" s="184"/>
      <c r="G3257" s="185"/>
      <c r="H3257" s="184"/>
      <c r="I3257" s="185"/>
      <c r="J3257" s="184"/>
      <c r="K3257" s="184"/>
    </row>
    <row r="3258" spans="1:11" ht="12.75">
      <c r="A3258">
        <v>522</v>
      </c>
      <c r="B3258">
        <v>982</v>
      </c>
      <c r="C3258" s="187">
        <v>117</v>
      </c>
      <c r="D3258">
        <v>0</v>
      </c>
      <c r="E3258" s="184"/>
      <c r="F3258" s="184"/>
      <c r="G3258" s="185"/>
      <c r="H3258" s="184"/>
      <c r="I3258" s="185"/>
      <c r="J3258" s="184"/>
      <c r="K3258" s="184"/>
    </row>
    <row r="3259" spans="1:11" ht="12.75">
      <c r="A3259">
        <v>522</v>
      </c>
      <c r="B3259">
        <v>983</v>
      </c>
      <c r="C3259" s="187">
        <v>109</v>
      </c>
      <c r="D3259">
        <v>0</v>
      </c>
      <c r="E3259" s="184"/>
      <c r="F3259" s="184"/>
      <c r="G3259" s="185"/>
      <c r="H3259" s="184"/>
      <c r="I3259" s="185"/>
      <c r="J3259" s="184"/>
      <c r="K3259" s="184"/>
    </row>
    <row r="3260" spans="1:11" ht="12.75">
      <c r="A3260">
        <v>522</v>
      </c>
      <c r="B3260">
        <v>984</v>
      </c>
      <c r="C3260" s="187">
        <v>114</v>
      </c>
      <c r="D3260">
        <v>0</v>
      </c>
      <c r="E3260" s="184"/>
      <c r="F3260" s="184"/>
      <c r="G3260" s="185"/>
      <c r="H3260" s="184"/>
      <c r="I3260" s="185"/>
      <c r="J3260" s="184"/>
      <c r="K3260" s="184"/>
    </row>
    <row r="3261" spans="1:11" ht="12.75">
      <c r="A3261">
        <v>522</v>
      </c>
      <c r="B3261">
        <v>985</v>
      </c>
      <c r="C3261" s="187">
        <v>113</v>
      </c>
      <c r="D3261">
        <v>0</v>
      </c>
      <c r="E3261" s="184"/>
      <c r="F3261" s="184"/>
      <c r="G3261" s="185"/>
      <c r="H3261" s="184"/>
      <c r="I3261" s="185"/>
      <c r="J3261" s="184"/>
      <c r="K3261" s="184"/>
    </row>
    <row r="3262" spans="1:11" ht="12.75">
      <c r="A3262">
        <v>522</v>
      </c>
      <c r="B3262">
        <v>986</v>
      </c>
      <c r="C3262" s="187">
        <v>121</v>
      </c>
      <c r="D3262">
        <v>0</v>
      </c>
      <c r="E3262" s="184"/>
      <c r="F3262" s="184"/>
      <c r="G3262" s="185"/>
      <c r="H3262" s="184"/>
      <c r="I3262" s="185"/>
      <c r="J3262" s="184"/>
      <c r="K3262" s="184"/>
    </row>
    <row r="3263" spans="1:11" ht="12.75">
      <c r="A3263">
        <v>523</v>
      </c>
      <c r="B3263">
        <v>499</v>
      </c>
      <c r="C3263" s="187">
        <v>103</v>
      </c>
      <c r="D3263">
        <v>0</v>
      </c>
      <c r="E3263" s="184"/>
      <c r="F3263" s="184"/>
      <c r="G3263" s="185"/>
      <c r="H3263" s="184"/>
      <c r="I3263" s="185"/>
      <c r="J3263" s="184"/>
      <c r="K3263" s="184"/>
    </row>
    <row r="3264" spans="1:11" ht="12.75">
      <c r="A3264">
        <v>523</v>
      </c>
      <c r="B3264">
        <v>522</v>
      </c>
      <c r="C3264" s="187">
        <v>16.399999618530273</v>
      </c>
      <c r="D3264">
        <v>0</v>
      </c>
      <c r="E3264" s="184"/>
      <c r="F3264" s="184"/>
      <c r="G3264" s="185"/>
      <c r="H3264" s="184"/>
      <c r="I3264" s="185"/>
      <c r="J3264" s="184"/>
      <c r="K3264" s="184"/>
    </row>
    <row r="3265" spans="1:11" ht="12.75">
      <c r="A3265">
        <v>523</v>
      </c>
      <c r="B3265">
        <v>550</v>
      </c>
      <c r="C3265" s="187">
        <v>9.399999618530273</v>
      </c>
      <c r="D3265">
        <v>0</v>
      </c>
      <c r="E3265" s="184"/>
      <c r="F3265" s="184"/>
      <c r="G3265" s="185"/>
      <c r="H3265" s="184"/>
      <c r="I3265" s="185"/>
      <c r="J3265" s="184"/>
      <c r="K3265" s="184"/>
    </row>
    <row r="3266" spans="1:11" ht="12.75">
      <c r="A3266">
        <v>523</v>
      </c>
      <c r="B3266">
        <v>560</v>
      </c>
      <c r="C3266" s="187">
        <v>22.600000381469727</v>
      </c>
      <c r="D3266">
        <v>0</v>
      </c>
      <c r="E3266" s="184"/>
      <c r="F3266" s="184"/>
      <c r="G3266" s="185"/>
      <c r="H3266" s="184"/>
      <c r="I3266" s="185"/>
      <c r="J3266" s="184"/>
      <c r="K3266" s="184"/>
    </row>
    <row r="3267" spans="1:11" ht="12.75">
      <c r="A3267">
        <v>523</v>
      </c>
      <c r="B3267">
        <v>561</v>
      </c>
      <c r="C3267" s="187">
        <v>21.399999618530273</v>
      </c>
      <c r="D3267">
        <v>0</v>
      </c>
      <c r="E3267" s="184"/>
      <c r="F3267" s="184"/>
      <c r="G3267" s="185"/>
      <c r="H3267" s="184"/>
      <c r="I3267" s="185"/>
      <c r="J3267" s="184"/>
      <c r="K3267" s="184"/>
    </row>
    <row r="3268" spans="1:11" ht="12.75">
      <c r="A3268">
        <v>523</v>
      </c>
      <c r="B3268">
        <v>562</v>
      </c>
      <c r="C3268" s="187">
        <v>17.600000381469727</v>
      </c>
      <c r="D3268">
        <v>0</v>
      </c>
      <c r="E3268" s="184"/>
      <c r="F3268" s="184"/>
      <c r="G3268" s="185"/>
      <c r="H3268" s="184"/>
      <c r="I3268" s="185"/>
      <c r="J3268" s="184"/>
      <c r="K3268" s="184"/>
    </row>
    <row r="3269" spans="1:11" ht="12.75">
      <c r="A3269">
        <v>523</v>
      </c>
      <c r="B3269">
        <v>617</v>
      </c>
      <c r="C3269" s="187">
        <v>43.900001525878906</v>
      </c>
      <c r="D3269">
        <v>0</v>
      </c>
      <c r="E3269" s="184"/>
      <c r="F3269" s="184"/>
      <c r="G3269" s="185"/>
      <c r="H3269" s="184"/>
      <c r="I3269" s="185"/>
      <c r="J3269" s="184"/>
      <c r="K3269" s="184"/>
    </row>
    <row r="3270" spans="1:11" ht="12.75">
      <c r="A3270">
        <v>523</v>
      </c>
      <c r="B3270">
        <v>627</v>
      </c>
      <c r="C3270" s="187">
        <v>46.599998474121094</v>
      </c>
      <c r="D3270">
        <v>0</v>
      </c>
      <c r="E3270" s="184"/>
      <c r="F3270" s="184"/>
      <c r="G3270" s="185"/>
      <c r="H3270" s="184"/>
      <c r="I3270" s="185"/>
      <c r="J3270" s="184"/>
      <c r="K3270" s="184"/>
    </row>
    <row r="3271" spans="1:11" ht="12.75">
      <c r="A3271">
        <v>523</v>
      </c>
      <c r="B3271">
        <v>948</v>
      </c>
      <c r="C3271" s="187">
        <v>37.900001525878906</v>
      </c>
      <c r="D3271">
        <v>0</v>
      </c>
      <c r="E3271" s="184"/>
      <c r="F3271" s="184"/>
      <c r="G3271" s="185"/>
      <c r="H3271" s="184"/>
      <c r="I3271" s="185"/>
      <c r="J3271" s="184"/>
      <c r="K3271" s="184"/>
    </row>
    <row r="3272" spans="1:11" ht="12.75">
      <c r="A3272">
        <v>523</v>
      </c>
      <c r="B3272">
        <v>952</v>
      </c>
      <c r="C3272" s="187">
        <v>21</v>
      </c>
      <c r="D3272">
        <v>0</v>
      </c>
      <c r="E3272" s="184"/>
      <c r="F3272" s="184"/>
      <c r="G3272" s="185"/>
      <c r="H3272" s="184"/>
      <c r="I3272" s="185"/>
      <c r="J3272" s="184"/>
      <c r="K3272" s="184"/>
    </row>
    <row r="3273" spans="1:11" ht="12.75">
      <c r="A3273">
        <v>523</v>
      </c>
      <c r="B3273">
        <v>955</v>
      </c>
      <c r="C3273" s="187">
        <v>35.599998474121094</v>
      </c>
      <c r="D3273">
        <v>0</v>
      </c>
      <c r="E3273" s="184"/>
      <c r="F3273" s="184"/>
      <c r="G3273" s="185"/>
      <c r="H3273" s="184"/>
      <c r="I3273" s="185"/>
      <c r="J3273" s="184"/>
      <c r="K3273" s="184"/>
    </row>
    <row r="3274" spans="1:11" ht="12.75">
      <c r="A3274">
        <v>523</v>
      </c>
      <c r="B3274">
        <v>962</v>
      </c>
      <c r="C3274" s="187">
        <v>9.199999809265137</v>
      </c>
      <c r="D3274">
        <v>0</v>
      </c>
      <c r="E3274" s="184"/>
      <c r="F3274" s="184"/>
      <c r="G3274" s="185"/>
      <c r="H3274" s="184"/>
      <c r="I3274" s="185"/>
      <c r="J3274" s="184"/>
      <c r="K3274" s="184"/>
    </row>
    <row r="3275" spans="1:11" ht="12.75">
      <c r="A3275">
        <v>523</v>
      </c>
      <c r="B3275">
        <v>963</v>
      </c>
      <c r="C3275" s="187">
        <v>8.300000190734863</v>
      </c>
      <c r="D3275">
        <v>0</v>
      </c>
      <c r="E3275" s="184"/>
      <c r="F3275" s="184"/>
      <c r="G3275" s="185"/>
      <c r="H3275" s="184"/>
      <c r="I3275" s="185"/>
      <c r="J3275" s="184"/>
      <c r="K3275" s="184"/>
    </row>
    <row r="3276" spans="1:11" ht="12.75">
      <c r="A3276">
        <v>523</v>
      </c>
      <c r="B3276">
        <v>964</v>
      </c>
      <c r="C3276" s="187">
        <v>18.299999237060547</v>
      </c>
      <c r="D3276">
        <v>0</v>
      </c>
      <c r="E3276" s="184"/>
      <c r="F3276" s="184"/>
      <c r="G3276" s="185"/>
      <c r="H3276" s="184"/>
      <c r="I3276" s="185"/>
      <c r="J3276" s="184"/>
      <c r="K3276" s="184"/>
    </row>
    <row r="3277" spans="1:11" ht="12.75">
      <c r="A3277">
        <v>523</v>
      </c>
      <c r="B3277">
        <v>965</v>
      </c>
      <c r="C3277" s="187">
        <v>31.799999237060547</v>
      </c>
      <c r="D3277">
        <v>0</v>
      </c>
      <c r="E3277" s="184"/>
      <c r="F3277" s="184"/>
      <c r="G3277" s="185"/>
      <c r="H3277" s="184"/>
      <c r="I3277" s="185"/>
      <c r="J3277" s="184"/>
      <c r="K3277" s="184"/>
    </row>
    <row r="3278" spans="1:11" ht="12.75">
      <c r="A3278">
        <v>523</v>
      </c>
      <c r="B3278">
        <v>966</v>
      </c>
      <c r="C3278" s="187">
        <v>45.5</v>
      </c>
      <c r="D3278">
        <v>0</v>
      </c>
      <c r="E3278" s="184"/>
      <c r="F3278" s="184"/>
      <c r="G3278" s="185"/>
      <c r="H3278" s="184"/>
      <c r="I3278" s="185"/>
      <c r="J3278" s="184"/>
      <c r="K3278" s="184"/>
    </row>
    <row r="3279" spans="1:11" ht="12.75">
      <c r="A3279">
        <v>523</v>
      </c>
      <c r="B3279">
        <v>970</v>
      </c>
      <c r="C3279" s="187">
        <v>81.19999694824219</v>
      </c>
      <c r="D3279">
        <v>0</v>
      </c>
      <c r="E3279" s="184"/>
      <c r="F3279" s="184"/>
      <c r="G3279" s="185"/>
      <c r="H3279" s="184"/>
      <c r="I3279" s="185"/>
      <c r="J3279" s="184"/>
      <c r="K3279" s="184"/>
    </row>
    <row r="3280" spans="1:11" ht="12.75">
      <c r="A3280">
        <v>524</v>
      </c>
      <c r="B3280">
        <v>525</v>
      </c>
      <c r="C3280" s="187">
        <v>4</v>
      </c>
      <c r="D3280">
        <v>0</v>
      </c>
      <c r="E3280" s="184"/>
      <c r="F3280" s="184"/>
      <c r="G3280" s="185"/>
      <c r="H3280" s="184"/>
      <c r="I3280" s="185"/>
      <c r="J3280" s="184"/>
      <c r="K3280" s="184"/>
    </row>
    <row r="3281" spans="1:11" ht="12.75">
      <c r="A3281">
        <v>524</v>
      </c>
      <c r="B3281">
        <v>526</v>
      </c>
      <c r="C3281" s="187">
        <v>7</v>
      </c>
      <c r="D3281">
        <v>0</v>
      </c>
      <c r="E3281" s="184"/>
      <c r="F3281" s="184"/>
      <c r="G3281" s="185"/>
      <c r="H3281" s="184"/>
      <c r="I3281" s="185"/>
      <c r="J3281" s="184"/>
      <c r="K3281" s="184"/>
    </row>
    <row r="3282" spans="1:11" ht="12.75">
      <c r="A3282">
        <v>524</v>
      </c>
      <c r="B3282">
        <v>527</v>
      </c>
      <c r="C3282" s="187">
        <v>9.5</v>
      </c>
      <c r="D3282">
        <v>0</v>
      </c>
      <c r="E3282" s="184"/>
      <c r="F3282" s="184"/>
      <c r="G3282" s="185"/>
      <c r="H3282" s="184"/>
      <c r="I3282" s="185"/>
      <c r="J3282" s="184"/>
      <c r="K3282" s="184"/>
    </row>
    <row r="3283" spans="1:11" ht="12.75">
      <c r="A3283">
        <v>524</v>
      </c>
      <c r="B3283">
        <v>532</v>
      </c>
      <c r="C3283" s="187">
        <v>8.5</v>
      </c>
      <c r="D3283">
        <v>0</v>
      </c>
      <c r="E3283" s="184"/>
      <c r="F3283" s="184"/>
      <c r="G3283" s="185"/>
      <c r="H3283" s="184"/>
      <c r="I3283" s="185"/>
      <c r="J3283" s="184"/>
      <c r="K3283" s="184"/>
    </row>
    <row r="3284" spans="1:11" ht="12.75">
      <c r="A3284">
        <v>524</v>
      </c>
      <c r="B3284">
        <v>533</v>
      </c>
      <c r="C3284" s="187">
        <v>6</v>
      </c>
      <c r="D3284">
        <v>0</v>
      </c>
      <c r="E3284" s="184"/>
      <c r="F3284" s="184"/>
      <c r="G3284" s="185"/>
      <c r="H3284" s="184"/>
      <c r="I3284" s="185"/>
      <c r="J3284" s="184"/>
      <c r="K3284" s="184"/>
    </row>
    <row r="3285" spans="1:11" ht="12.75">
      <c r="A3285">
        <v>524</v>
      </c>
      <c r="B3285">
        <v>534</v>
      </c>
      <c r="C3285" s="187">
        <v>2.9000000953674316</v>
      </c>
      <c r="D3285">
        <v>0</v>
      </c>
      <c r="E3285" s="184"/>
      <c r="F3285" s="184"/>
      <c r="G3285" s="185"/>
      <c r="H3285" s="184"/>
      <c r="I3285" s="185"/>
      <c r="J3285" s="184"/>
      <c r="K3285" s="184"/>
    </row>
    <row r="3286" spans="1:11" ht="12.75">
      <c r="A3286">
        <v>524</v>
      </c>
      <c r="B3286">
        <v>535</v>
      </c>
      <c r="C3286" s="187">
        <v>3.5999999046325684</v>
      </c>
      <c r="D3286">
        <v>0</v>
      </c>
      <c r="E3286" s="184"/>
      <c r="F3286" s="184"/>
      <c r="G3286" s="185"/>
      <c r="H3286" s="184"/>
      <c r="I3286" s="185"/>
      <c r="J3286" s="184"/>
      <c r="K3286" s="184"/>
    </row>
    <row r="3287" spans="1:11" ht="12.75">
      <c r="A3287">
        <v>525</v>
      </c>
      <c r="B3287">
        <v>524</v>
      </c>
      <c r="C3287" s="187">
        <v>4</v>
      </c>
      <c r="D3287">
        <v>0</v>
      </c>
      <c r="E3287" s="184"/>
      <c r="F3287" s="184"/>
      <c r="G3287" s="185"/>
      <c r="H3287" s="184"/>
      <c r="I3287" s="185"/>
      <c r="J3287" s="184"/>
      <c r="K3287" s="184"/>
    </row>
    <row r="3288" spans="1:11" ht="12.75">
      <c r="A3288">
        <v>525</v>
      </c>
      <c r="B3288">
        <v>526</v>
      </c>
      <c r="C3288" s="187">
        <v>3.9000000953674316</v>
      </c>
      <c r="D3288">
        <v>0</v>
      </c>
      <c r="E3288" s="184"/>
      <c r="F3288" s="184"/>
      <c r="G3288" s="185"/>
      <c r="H3288" s="184"/>
      <c r="I3288" s="185"/>
      <c r="J3288" s="184"/>
      <c r="K3288" s="184"/>
    </row>
    <row r="3289" spans="1:11" ht="12.75">
      <c r="A3289">
        <v>525</v>
      </c>
      <c r="B3289">
        <v>527</v>
      </c>
      <c r="C3289" s="187">
        <v>6.199999809265137</v>
      </c>
      <c r="D3289">
        <v>0</v>
      </c>
      <c r="E3289" s="184"/>
      <c r="F3289" s="184"/>
      <c r="G3289" s="185"/>
      <c r="H3289" s="184"/>
      <c r="I3289" s="185"/>
      <c r="J3289" s="184"/>
      <c r="K3289" s="184"/>
    </row>
    <row r="3290" spans="1:11" ht="12.75">
      <c r="A3290">
        <v>526</v>
      </c>
      <c r="B3290">
        <v>524</v>
      </c>
      <c r="C3290" s="187">
        <v>7</v>
      </c>
      <c r="D3290">
        <v>0</v>
      </c>
      <c r="E3290" s="184"/>
      <c r="F3290" s="184"/>
      <c r="G3290" s="185"/>
      <c r="H3290" s="184"/>
      <c r="I3290" s="185"/>
      <c r="J3290" s="184"/>
      <c r="K3290" s="184"/>
    </row>
    <row r="3291" spans="1:11" ht="12.75">
      <c r="A3291">
        <v>526</v>
      </c>
      <c r="B3291">
        <v>525</v>
      </c>
      <c r="C3291" s="187">
        <v>3.9000000953674316</v>
      </c>
      <c r="D3291">
        <v>0</v>
      </c>
      <c r="E3291" s="184"/>
      <c r="F3291" s="184"/>
      <c r="G3291" s="185"/>
      <c r="H3291" s="184"/>
      <c r="I3291" s="185"/>
      <c r="J3291" s="184"/>
      <c r="K3291" s="184"/>
    </row>
    <row r="3292" spans="1:11" ht="12.75">
      <c r="A3292">
        <v>526</v>
      </c>
      <c r="B3292">
        <v>527</v>
      </c>
      <c r="C3292" s="187">
        <v>3.5999999046325684</v>
      </c>
      <c r="D3292">
        <v>0</v>
      </c>
      <c r="E3292" s="184"/>
      <c r="F3292" s="184"/>
      <c r="G3292" s="185"/>
      <c r="H3292" s="184"/>
      <c r="I3292" s="185"/>
      <c r="J3292" s="184"/>
      <c r="K3292" s="184"/>
    </row>
    <row r="3293" spans="1:11" ht="12.75">
      <c r="A3293">
        <v>526</v>
      </c>
      <c r="B3293">
        <v>536</v>
      </c>
      <c r="C3293" s="187">
        <v>3.799999952316284</v>
      </c>
      <c r="D3293">
        <v>0</v>
      </c>
      <c r="E3293" s="184"/>
      <c r="F3293" s="184"/>
      <c r="G3293" s="185"/>
      <c r="H3293" s="184"/>
      <c r="I3293" s="185"/>
      <c r="J3293" s="184"/>
      <c r="K3293" s="184"/>
    </row>
    <row r="3294" spans="1:11" ht="12.75">
      <c r="A3294">
        <v>526</v>
      </c>
      <c r="B3294">
        <v>537</v>
      </c>
      <c r="C3294" s="187">
        <v>4.900000095367432</v>
      </c>
      <c r="D3294">
        <v>0</v>
      </c>
      <c r="E3294" s="184"/>
      <c r="F3294" s="184"/>
      <c r="G3294" s="185"/>
      <c r="H3294" s="184"/>
      <c r="I3294" s="185"/>
      <c r="J3294" s="184"/>
      <c r="K3294" s="184"/>
    </row>
    <row r="3295" spans="1:11" ht="12.75">
      <c r="A3295">
        <v>526</v>
      </c>
      <c r="B3295">
        <v>541</v>
      </c>
      <c r="C3295" s="187">
        <v>8</v>
      </c>
      <c r="D3295">
        <v>0</v>
      </c>
      <c r="E3295" s="184"/>
      <c r="F3295" s="184"/>
      <c r="G3295" s="185"/>
      <c r="H3295" s="184"/>
      <c r="I3295" s="185"/>
      <c r="J3295" s="184"/>
      <c r="K3295" s="184"/>
    </row>
    <row r="3296" spans="1:11" ht="12.75">
      <c r="A3296">
        <v>527</v>
      </c>
      <c r="B3296">
        <v>524</v>
      </c>
      <c r="C3296" s="187">
        <v>9.5</v>
      </c>
      <c r="D3296">
        <v>0</v>
      </c>
      <c r="E3296" s="184"/>
      <c r="F3296" s="184"/>
      <c r="G3296" s="185"/>
      <c r="H3296" s="184"/>
      <c r="I3296" s="185"/>
      <c r="J3296" s="184"/>
      <c r="K3296" s="184"/>
    </row>
    <row r="3297" spans="1:11" ht="12.75">
      <c r="A3297">
        <v>527</v>
      </c>
      <c r="B3297">
        <v>525</v>
      </c>
      <c r="C3297" s="187">
        <v>6.199999809265137</v>
      </c>
      <c r="D3297">
        <v>0</v>
      </c>
      <c r="E3297" s="184"/>
      <c r="F3297" s="184"/>
      <c r="G3297" s="185"/>
      <c r="H3297" s="184"/>
      <c r="I3297" s="185"/>
      <c r="J3297" s="184"/>
      <c r="K3297" s="184"/>
    </row>
    <row r="3298" spans="1:11" ht="12.75">
      <c r="A3298">
        <v>527</v>
      </c>
      <c r="B3298">
        <v>526</v>
      </c>
      <c r="C3298" s="187">
        <v>3.5999999046325684</v>
      </c>
      <c r="D3298">
        <v>0</v>
      </c>
      <c r="E3298" s="184"/>
      <c r="F3298" s="184"/>
      <c r="G3298" s="185"/>
      <c r="H3298" s="184"/>
      <c r="I3298" s="185"/>
      <c r="J3298" s="184"/>
      <c r="K3298" s="184"/>
    </row>
    <row r="3299" spans="1:11" ht="12.75">
      <c r="A3299">
        <v>527</v>
      </c>
      <c r="B3299">
        <v>536</v>
      </c>
      <c r="C3299" s="187">
        <v>5.199999809265137</v>
      </c>
      <c r="D3299">
        <v>0</v>
      </c>
      <c r="E3299" s="184"/>
      <c r="F3299" s="184"/>
      <c r="G3299" s="185"/>
      <c r="H3299" s="184"/>
      <c r="I3299" s="185"/>
      <c r="J3299" s="184"/>
      <c r="K3299" s="184"/>
    </row>
    <row r="3300" spans="1:11" ht="12.75">
      <c r="A3300">
        <v>527</v>
      </c>
      <c r="B3300">
        <v>537</v>
      </c>
      <c r="C3300" s="187">
        <v>4.800000190734863</v>
      </c>
      <c r="D3300">
        <v>0</v>
      </c>
      <c r="E3300" s="184"/>
      <c r="F3300" s="184"/>
      <c r="G3300" s="185"/>
      <c r="H3300" s="184"/>
      <c r="I3300" s="185"/>
      <c r="J3300" s="184"/>
      <c r="K3300" s="184"/>
    </row>
    <row r="3301" spans="1:11" ht="12.75">
      <c r="A3301">
        <v>527</v>
      </c>
      <c r="B3301">
        <v>541</v>
      </c>
      <c r="C3301" s="187">
        <v>8.899999618530273</v>
      </c>
      <c r="D3301">
        <v>0</v>
      </c>
      <c r="E3301" s="184"/>
      <c r="F3301" s="184"/>
      <c r="G3301" s="185"/>
      <c r="H3301" s="184"/>
      <c r="I3301" s="185"/>
      <c r="J3301" s="184"/>
      <c r="K3301" s="184"/>
    </row>
    <row r="3302" spans="1:11" ht="12.75">
      <c r="A3302">
        <v>529</v>
      </c>
      <c r="B3302">
        <v>456</v>
      </c>
      <c r="C3302" s="187">
        <v>2.5999999046325684</v>
      </c>
      <c r="D3302">
        <v>0</v>
      </c>
      <c r="E3302" s="184"/>
      <c r="F3302" s="184"/>
      <c r="G3302" s="185"/>
      <c r="H3302" s="184"/>
      <c r="I3302" s="185"/>
      <c r="J3302" s="184"/>
      <c r="K3302" s="184"/>
    </row>
    <row r="3303" spans="1:11" ht="12.75">
      <c r="A3303">
        <v>529</v>
      </c>
      <c r="B3303">
        <v>469</v>
      </c>
      <c r="C3303" s="187">
        <v>10.699999809265137</v>
      </c>
      <c r="D3303">
        <v>0</v>
      </c>
      <c r="E3303" s="184"/>
      <c r="F3303" s="184"/>
      <c r="G3303" s="185"/>
      <c r="H3303" s="184"/>
      <c r="I3303" s="185"/>
      <c r="J3303" s="184"/>
      <c r="K3303" s="184"/>
    </row>
    <row r="3304" spans="1:11" ht="12.75">
      <c r="A3304">
        <v>529</v>
      </c>
      <c r="B3304">
        <v>530</v>
      </c>
      <c r="C3304" s="187">
        <v>3.0999999046325684</v>
      </c>
      <c r="D3304">
        <v>0</v>
      </c>
      <c r="E3304" s="184"/>
      <c r="F3304" s="184"/>
      <c r="G3304" s="185"/>
      <c r="H3304" s="184"/>
      <c r="I3304" s="185"/>
      <c r="J3304" s="184"/>
      <c r="K3304" s="184"/>
    </row>
    <row r="3305" spans="1:11" ht="12.75">
      <c r="A3305">
        <v>529</v>
      </c>
      <c r="B3305">
        <v>531</v>
      </c>
      <c r="C3305" s="187">
        <v>4</v>
      </c>
      <c r="D3305">
        <v>0</v>
      </c>
      <c r="E3305" s="184"/>
      <c r="F3305" s="184"/>
      <c r="G3305" s="185"/>
      <c r="H3305" s="184"/>
      <c r="I3305" s="185"/>
      <c r="J3305" s="184"/>
      <c r="K3305" s="184"/>
    </row>
    <row r="3306" spans="1:11" ht="12.75">
      <c r="A3306">
        <v>529</v>
      </c>
      <c r="B3306">
        <v>532</v>
      </c>
      <c r="C3306" s="187">
        <v>4.5</v>
      </c>
      <c r="D3306">
        <v>0</v>
      </c>
      <c r="E3306" s="184"/>
      <c r="F3306" s="184"/>
      <c r="G3306" s="185"/>
      <c r="H3306" s="184"/>
      <c r="I3306" s="185"/>
      <c r="J3306" s="184"/>
      <c r="K3306" s="184"/>
    </row>
    <row r="3307" spans="1:11" ht="12.75">
      <c r="A3307">
        <v>530</v>
      </c>
      <c r="B3307">
        <v>413</v>
      </c>
      <c r="C3307" s="187">
        <v>34</v>
      </c>
      <c r="D3307">
        <v>0</v>
      </c>
      <c r="E3307" s="184"/>
      <c r="F3307" s="184"/>
      <c r="G3307" s="185"/>
      <c r="H3307" s="184"/>
      <c r="I3307" s="185"/>
      <c r="J3307" s="184"/>
      <c r="K3307" s="184"/>
    </row>
    <row r="3308" spans="1:11" ht="12.75">
      <c r="A3308">
        <v>530</v>
      </c>
      <c r="B3308">
        <v>418</v>
      </c>
      <c r="C3308" s="187">
        <v>29.700000762939453</v>
      </c>
      <c r="D3308">
        <v>0</v>
      </c>
      <c r="E3308" s="184"/>
      <c r="F3308" s="184"/>
      <c r="G3308" s="185"/>
      <c r="H3308" s="184"/>
      <c r="I3308" s="185"/>
      <c r="J3308" s="184"/>
      <c r="K3308" s="184"/>
    </row>
    <row r="3309" spans="1:11" ht="12.75">
      <c r="A3309">
        <v>530</v>
      </c>
      <c r="B3309">
        <v>455</v>
      </c>
      <c r="C3309" s="187">
        <v>6.400000095367432</v>
      </c>
      <c r="D3309">
        <v>0</v>
      </c>
      <c r="E3309" s="184"/>
      <c r="F3309" s="184"/>
      <c r="G3309" s="185"/>
      <c r="H3309" s="184"/>
      <c r="I3309" s="185"/>
      <c r="J3309" s="184"/>
      <c r="K3309" s="184"/>
    </row>
    <row r="3310" spans="1:11" ht="12.75">
      <c r="A3310">
        <v>530</v>
      </c>
      <c r="B3310">
        <v>456</v>
      </c>
      <c r="C3310" s="187">
        <v>4.5</v>
      </c>
      <c r="D3310">
        <v>0</v>
      </c>
      <c r="E3310" s="184"/>
      <c r="F3310" s="184"/>
      <c r="G3310" s="185"/>
      <c r="H3310" s="184"/>
      <c r="I3310" s="185"/>
      <c r="J3310" s="184"/>
      <c r="K3310" s="184"/>
    </row>
    <row r="3311" spans="1:11" ht="12.75">
      <c r="A3311">
        <v>530</v>
      </c>
      <c r="B3311">
        <v>464</v>
      </c>
      <c r="C3311" s="187">
        <v>15.100000381469727</v>
      </c>
      <c r="D3311">
        <v>0</v>
      </c>
      <c r="E3311" s="184"/>
      <c r="F3311" s="184"/>
      <c r="G3311" s="185"/>
      <c r="H3311" s="184"/>
      <c r="I3311" s="185"/>
      <c r="J3311" s="184"/>
      <c r="K3311" s="184"/>
    </row>
    <row r="3312" spans="1:11" ht="12.75">
      <c r="A3312">
        <v>530</v>
      </c>
      <c r="B3312">
        <v>467</v>
      </c>
      <c r="C3312" s="187">
        <v>8.699999809265137</v>
      </c>
      <c r="D3312">
        <v>0</v>
      </c>
      <c r="E3312" s="184"/>
      <c r="F3312" s="184"/>
      <c r="G3312" s="185"/>
      <c r="H3312" s="184"/>
      <c r="I3312" s="185"/>
      <c r="J3312" s="184"/>
      <c r="K3312" s="184"/>
    </row>
    <row r="3313" spans="1:11" ht="12.75">
      <c r="A3313">
        <v>530</v>
      </c>
      <c r="B3313">
        <v>469</v>
      </c>
      <c r="C3313" s="187">
        <v>9.300000190734863</v>
      </c>
      <c r="D3313">
        <v>0</v>
      </c>
      <c r="E3313" s="184"/>
      <c r="F3313" s="184"/>
      <c r="G3313" s="185"/>
      <c r="H3313" s="184"/>
      <c r="I3313" s="185"/>
      <c r="J3313" s="184"/>
      <c r="K3313" s="184"/>
    </row>
    <row r="3314" spans="1:11" ht="12.75">
      <c r="A3314">
        <v>530</v>
      </c>
      <c r="B3314">
        <v>507</v>
      </c>
      <c r="C3314" s="187">
        <v>55.099998474121094</v>
      </c>
      <c r="D3314">
        <v>0</v>
      </c>
      <c r="E3314" s="184"/>
      <c r="F3314" s="184"/>
      <c r="G3314" s="185"/>
      <c r="H3314" s="184"/>
      <c r="I3314" s="185"/>
      <c r="J3314" s="184"/>
      <c r="K3314" s="184"/>
    </row>
    <row r="3315" spans="1:11" ht="12.75">
      <c r="A3315">
        <v>530</v>
      </c>
      <c r="B3315">
        <v>510</v>
      </c>
      <c r="C3315" s="187">
        <v>45.099998474121094</v>
      </c>
      <c r="D3315">
        <v>0</v>
      </c>
      <c r="E3315" s="184"/>
      <c r="F3315" s="184"/>
      <c r="G3315" s="185"/>
      <c r="H3315" s="184"/>
      <c r="I3315" s="185"/>
      <c r="J3315" s="184"/>
      <c r="K3315" s="184"/>
    </row>
    <row r="3316" spans="1:11" ht="12.75">
      <c r="A3316">
        <v>530</v>
      </c>
      <c r="B3316">
        <v>511</v>
      </c>
      <c r="C3316" s="187">
        <v>40.400001525878906</v>
      </c>
      <c r="D3316">
        <v>0</v>
      </c>
      <c r="E3316" s="184"/>
      <c r="F3316" s="184"/>
      <c r="G3316" s="185"/>
      <c r="H3316" s="184"/>
      <c r="I3316" s="185"/>
      <c r="J3316" s="184"/>
      <c r="K3316" s="184"/>
    </row>
    <row r="3317" spans="1:11" ht="12.75">
      <c r="A3317">
        <v>530</v>
      </c>
      <c r="B3317">
        <v>512</v>
      </c>
      <c r="C3317" s="187">
        <v>3.4000000953674316</v>
      </c>
      <c r="D3317">
        <v>0</v>
      </c>
      <c r="E3317" s="184"/>
      <c r="F3317" s="184"/>
      <c r="G3317" s="185"/>
      <c r="H3317" s="184"/>
      <c r="I3317" s="185"/>
      <c r="J3317" s="184"/>
      <c r="K3317" s="184"/>
    </row>
    <row r="3318" spans="1:11" ht="12.75">
      <c r="A3318">
        <v>530</v>
      </c>
      <c r="B3318">
        <v>514</v>
      </c>
      <c r="C3318" s="187">
        <v>19.600000381469727</v>
      </c>
      <c r="D3318">
        <v>0</v>
      </c>
      <c r="E3318" s="184"/>
      <c r="F3318" s="184"/>
      <c r="G3318" s="185"/>
      <c r="H3318" s="184"/>
      <c r="I3318" s="185"/>
      <c r="J3318" s="184"/>
      <c r="K3318" s="184"/>
    </row>
    <row r="3319" spans="1:11" ht="12.75">
      <c r="A3319">
        <v>530</v>
      </c>
      <c r="B3319">
        <v>516</v>
      </c>
      <c r="C3319" s="187">
        <v>41.900001525878906</v>
      </c>
      <c r="D3319">
        <v>0</v>
      </c>
      <c r="E3319" s="184"/>
      <c r="F3319" s="184"/>
      <c r="G3319" s="185"/>
      <c r="H3319" s="184"/>
      <c r="I3319" s="185"/>
      <c r="J3319" s="184"/>
      <c r="K3319" s="184"/>
    </row>
    <row r="3320" spans="1:11" ht="12.75">
      <c r="A3320">
        <v>530</v>
      </c>
      <c r="B3320">
        <v>520</v>
      </c>
      <c r="C3320" s="187">
        <v>46.5</v>
      </c>
      <c r="D3320">
        <v>0</v>
      </c>
      <c r="E3320" s="184"/>
      <c r="F3320" s="184"/>
      <c r="G3320" s="185"/>
      <c r="H3320" s="184"/>
      <c r="I3320" s="185"/>
      <c r="J3320" s="184"/>
      <c r="K3320" s="184"/>
    </row>
    <row r="3321" spans="1:11" ht="12.75">
      <c r="A3321">
        <v>530</v>
      </c>
      <c r="B3321">
        <v>529</v>
      </c>
      <c r="C3321" s="187">
        <v>3.0999999046325684</v>
      </c>
      <c r="D3321">
        <v>0</v>
      </c>
      <c r="E3321" s="184"/>
      <c r="F3321" s="184"/>
      <c r="G3321" s="185"/>
      <c r="H3321" s="184"/>
      <c r="I3321" s="185"/>
      <c r="J3321" s="184"/>
      <c r="K3321" s="184"/>
    </row>
    <row r="3322" spans="1:11" ht="12.75">
      <c r="A3322">
        <v>530</v>
      </c>
      <c r="B3322">
        <v>531</v>
      </c>
      <c r="C3322" s="187">
        <v>4.599999904632568</v>
      </c>
      <c r="D3322">
        <v>0</v>
      </c>
      <c r="E3322" s="184"/>
      <c r="F3322" s="184"/>
      <c r="G3322" s="185"/>
      <c r="H3322" s="184"/>
      <c r="I3322" s="185"/>
      <c r="J3322" s="184"/>
      <c r="K3322" s="184"/>
    </row>
    <row r="3323" spans="1:11" ht="12.75">
      <c r="A3323">
        <v>530</v>
      </c>
      <c r="B3323">
        <v>532</v>
      </c>
      <c r="C3323" s="187">
        <v>6</v>
      </c>
      <c r="D3323">
        <v>0</v>
      </c>
      <c r="E3323" s="184"/>
      <c r="F3323" s="184"/>
      <c r="G3323" s="185"/>
      <c r="H3323" s="184"/>
      <c r="I3323" s="185"/>
      <c r="J3323" s="184"/>
      <c r="K3323" s="184"/>
    </row>
    <row r="3324" spans="1:11" ht="12.75">
      <c r="A3324">
        <v>530</v>
      </c>
      <c r="B3324">
        <v>977</v>
      </c>
      <c r="C3324" s="187">
        <v>122</v>
      </c>
      <c r="D3324">
        <v>0</v>
      </c>
      <c r="E3324" s="184"/>
      <c r="F3324" s="184"/>
      <c r="G3324" s="185"/>
      <c r="H3324" s="184"/>
      <c r="I3324" s="185"/>
      <c r="J3324" s="184"/>
      <c r="K3324" s="184"/>
    </row>
    <row r="3325" spans="1:11" ht="12.75">
      <c r="A3325">
        <v>530</v>
      </c>
      <c r="B3325">
        <v>978</v>
      </c>
      <c r="C3325" s="187">
        <v>141</v>
      </c>
      <c r="D3325">
        <v>0</v>
      </c>
      <c r="E3325" s="184"/>
      <c r="F3325" s="184"/>
      <c r="G3325" s="185"/>
      <c r="H3325" s="184"/>
      <c r="I3325" s="185"/>
      <c r="J3325" s="184"/>
      <c r="K3325" s="184"/>
    </row>
    <row r="3326" spans="1:11" ht="12.75">
      <c r="A3326">
        <v>530</v>
      </c>
      <c r="B3326">
        <v>979</v>
      </c>
      <c r="C3326" s="187">
        <v>119</v>
      </c>
      <c r="D3326">
        <v>0</v>
      </c>
      <c r="E3326" s="184"/>
      <c r="F3326" s="184"/>
      <c r="G3326" s="185"/>
      <c r="H3326" s="184"/>
      <c r="I3326" s="185"/>
      <c r="J3326" s="184"/>
      <c r="K3326" s="184"/>
    </row>
    <row r="3327" spans="1:11" ht="12.75">
      <c r="A3327">
        <v>530</v>
      </c>
      <c r="B3327">
        <v>983</v>
      </c>
      <c r="C3327" s="187">
        <v>113</v>
      </c>
      <c r="D3327">
        <v>0</v>
      </c>
      <c r="E3327" s="184"/>
      <c r="F3327" s="184"/>
      <c r="G3327" s="185"/>
      <c r="H3327" s="184"/>
      <c r="I3327" s="185"/>
      <c r="J3327" s="184"/>
      <c r="K3327" s="184"/>
    </row>
    <row r="3328" spans="1:11" ht="12.75">
      <c r="A3328">
        <v>530</v>
      </c>
      <c r="B3328">
        <v>984</v>
      </c>
      <c r="C3328" s="187">
        <v>123</v>
      </c>
      <c r="D3328">
        <v>0</v>
      </c>
      <c r="E3328" s="184"/>
      <c r="F3328" s="184"/>
      <c r="G3328" s="185"/>
      <c r="H3328" s="184"/>
      <c r="I3328" s="185"/>
      <c r="J3328" s="184"/>
      <c r="K3328" s="184"/>
    </row>
    <row r="3329" spans="1:11" ht="12.75">
      <c r="A3329">
        <v>531</v>
      </c>
      <c r="B3329">
        <v>456</v>
      </c>
      <c r="C3329" s="187">
        <v>6.199999809265137</v>
      </c>
      <c r="D3329">
        <v>0</v>
      </c>
      <c r="E3329" s="184"/>
      <c r="F3329" s="184"/>
      <c r="G3329" s="185"/>
      <c r="H3329" s="184"/>
      <c r="I3329" s="185"/>
      <c r="J3329" s="184"/>
      <c r="K3329" s="184"/>
    </row>
    <row r="3330" spans="1:11" ht="12.75">
      <c r="A3330">
        <v>531</v>
      </c>
      <c r="B3330">
        <v>508</v>
      </c>
      <c r="C3330" s="187">
        <v>61.400001525878906</v>
      </c>
      <c r="D3330">
        <v>0</v>
      </c>
      <c r="E3330" s="184"/>
      <c r="F3330" s="184"/>
      <c r="G3330" s="185"/>
      <c r="H3330" s="184"/>
      <c r="I3330" s="185"/>
      <c r="J3330" s="184"/>
      <c r="K3330" s="184"/>
    </row>
    <row r="3331" spans="1:11" ht="12.75">
      <c r="A3331">
        <v>531</v>
      </c>
      <c r="B3331">
        <v>509</v>
      </c>
      <c r="C3331" s="187">
        <v>61.20000076293945</v>
      </c>
      <c r="D3331">
        <v>0</v>
      </c>
      <c r="E3331" s="184"/>
      <c r="F3331" s="184"/>
      <c r="G3331" s="185"/>
      <c r="H3331" s="184"/>
      <c r="I3331" s="185"/>
      <c r="J3331" s="184"/>
      <c r="K3331" s="184"/>
    </row>
    <row r="3332" spans="1:11" ht="12.75">
      <c r="A3332">
        <v>531</v>
      </c>
      <c r="B3332">
        <v>510</v>
      </c>
      <c r="C3332" s="187">
        <v>44.79999923706055</v>
      </c>
      <c r="D3332">
        <v>0</v>
      </c>
      <c r="E3332" s="184"/>
      <c r="F3332" s="184"/>
      <c r="G3332" s="185"/>
      <c r="H3332" s="184"/>
      <c r="I3332" s="185"/>
      <c r="J3332" s="184"/>
      <c r="K3332" s="184"/>
    </row>
    <row r="3333" spans="1:11" ht="12.75">
      <c r="A3333">
        <v>531</v>
      </c>
      <c r="B3333">
        <v>511</v>
      </c>
      <c r="C3333" s="187">
        <v>38.599998474121094</v>
      </c>
      <c r="D3333">
        <v>0</v>
      </c>
      <c r="E3333" s="184"/>
      <c r="F3333" s="184"/>
      <c r="G3333" s="185"/>
      <c r="H3333" s="184"/>
      <c r="I3333" s="185"/>
      <c r="J3333" s="184"/>
      <c r="K3333" s="184"/>
    </row>
    <row r="3334" spans="1:11" ht="12.75">
      <c r="A3334">
        <v>531</v>
      </c>
      <c r="B3334">
        <v>512</v>
      </c>
      <c r="C3334" s="187">
        <v>7.5</v>
      </c>
      <c r="D3334">
        <v>0</v>
      </c>
      <c r="E3334" s="184"/>
      <c r="F3334" s="184"/>
      <c r="G3334" s="185"/>
      <c r="H3334" s="184"/>
      <c r="I3334" s="185"/>
      <c r="J3334" s="184"/>
      <c r="K3334" s="184"/>
    </row>
    <row r="3335" spans="1:11" ht="12.75">
      <c r="A3335">
        <v>531</v>
      </c>
      <c r="B3335">
        <v>513</v>
      </c>
      <c r="C3335" s="187">
        <v>8</v>
      </c>
      <c r="D3335">
        <v>0</v>
      </c>
      <c r="E3335" s="184"/>
      <c r="F3335" s="184"/>
      <c r="G3335" s="185"/>
      <c r="H3335" s="184"/>
      <c r="I3335" s="185"/>
      <c r="J3335" s="184"/>
      <c r="K3335" s="184"/>
    </row>
    <row r="3336" spans="1:11" ht="12.75">
      <c r="A3336">
        <v>531</v>
      </c>
      <c r="B3336">
        <v>516</v>
      </c>
      <c r="C3336" s="187">
        <v>38.29999923706055</v>
      </c>
      <c r="D3336">
        <v>0</v>
      </c>
      <c r="E3336" s="184"/>
      <c r="F3336" s="184"/>
      <c r="G3336" s="185"/>
      <c r="H3336" s="184"/>
      <c r="I3336" s="185"/>
      <c r="J3336" s="184"/>
      <c r="K3336" s="184"/>
    </row>
    <row r="3337" spans="1:11" ht="12.75">
      <c r="A3337">
        <v>531</v>
      </c>
      <c r="B3337">
        <v>529</v>
      </c>
      <c r="C3337" s="187">
        <v>4</v>
      </c>
      <c r="D3337">
        <v>0</v>
      </c>
      <c r="E3337" s="184"/>
      <c r="F3337" s="184"/>
      <c r="G3337" s="185"/>
      <c r="H3337" s="184"/>
      <c r="I3337" s="185"/>
      <c r="J3337" s="184"/>
      <c r="K3337" s="184"/>
    </row>
    <row r="3338" spans="1:11" ht="12.75">
      <c r="A3338">
        <v>531</v>
      </c>
      <c r="B3338">
        <v>530</v>
      </c>
      <c r="C3338" s="187">
        <v>4.599999904632568</v>
      </c>
      <c r="D3338">
        <v>0</v>
      </c>
      <c r="E3338" s="184"/>
      <c r="F3338" s="184"/>
      <c r="G3338" s="185"/>
      <c r="H3338" s="184"/>
      <c r="I3338" s="185"/>
      <c r="J3338" s="184"/>
      <c r="K3338" s="184"/>
    </row>
    <row r="3339" spans="1:11" ht="12.75">
      <c r="A3339">
        <v>531</v>
      </c>
      <c r="B3339">
        <v>532</v>
      </c>
      <c r="C3339" s="187">
        <v>2.0999999046325684</v>
      </c>
      <c r="D3339">
        <v>0</v>
      </c>
      <c r="E3339" s="184"/>
      <c r="F3339" s="184"/>
      <c r="G3339" s="185"/>
      <c r="H3339" s="184"/>
      <c r="I3339" s="185"/>
      <c r="J3339" s="184"/>
      <c r="K3339" s="184"/>
    </row>
    <row r="3340" spans="1:11" ht="12.75">
      <c r="A3340">
        <v>531</v>
      </c>
      <c r="B3340">
        <v>533</v>
      </c>
      <c r="C3340" s="187">
        <v>4.300000190734863</v>
      </c>
      <c r="D3340">
        <v>0</v>
      </c>
      <c r="E3340" s="184"/>
      <c r="F3340" s="184"/>
      <c r="G3340" s="185"/>
      <c r="H3340" s="184"/>
      <c r="I3340" s="185"/>
      <c r="J3340" s="184"/>
      <c r="K3340" s="184"/>
    </row>
    <row r="3341" spans="1:11" ht="12.75">
      <c r="A3341">
        <v>531</v>
      </c>
      <c r="B3341">
        <v>977</v>
      </c>
      <c r="C3341" s="187">
        <v>118</v>
      </c>
      <c r="D3341">
        <v>0</v>
      </c>
      <c r="E3341" s="184"/>
      <c r="F3341" s="184"/>
      <c r="G3341" s="185"/>
      <c r="H3341" s="184"/>
      <c r="I3341" s="185"/>
      <c r="J3341" s="184"/>
      <c r="K3341" s="184"/>
    </row>
    <row r="3342" spans="1:11" ht="12.75">
      <c r="A3342">
        <v>531</v>
      </c>
      <c r="B3342">
        <v>978</v>
      </c>
      <c r="C3342" s="187">
        <v>138</v>
      </c>
      <c r="D3342">
        <v>0</v>
      </c>
      <c r="E3342" s="184"/>
      <c r="F3342" s="184"/>
      <c r="G3342" s="185"/>
      <c r="H3342" s="184"/>
      <c r="I3342" s="185"/>
      <c r="J3342" s="184"/>
      <c r="K3342" s="184"/>
    </row>
    <row r="3343" spans="1:11" ht="12.75">
      <c r="A3343">
        <v>531</v>
      </c>
      <c r="B3343">
        <v>979</v>
      </c>
      <c r="C3343" s="187">
        <v>117</v>
      </c>
      <c r="D3343">
        <v>0</v>
      </c>
      <c r="E3343" s="184"/>
      <c r="F3343" s="184"/>
      <c r="G3343" s="185"/>
      <c r="H3343" s="184"/>
      <c r="I3343" s="185"/>
      <c r="J3343" s="184"/>
      <c r="K3343" s="184"/>
    </row>
    <row r="3344" spans="1:11" ht="12.75">
      <c r="A3344">
        <v>531</v>
      </c>
      <c r="B3344">
        <v>980</v>
      </c>
      <c r="C3344" s="187">
        <v>118</v>
      </c>
      <c r="D3344">
        <v>0</v>
      </c>
      <c r="E3344" s="184"/>
      <c r="F3344" s="184"/>
      <c r="G3344" s="185"/>
      <c r="H3344" s="184"/>
      <c r="I3344" s="185"/>
      <c r="J3344" s="184"/>
      <c r="K3344" s="184"/>
    </row>
    <row r="3345" spans="1:11" ht="12.75">
      <c r="A3345">
        <v>531</v>
      </c>
      <c r="B3345">
        <v>982</v>
      </c>
      <c r="C3345" s="187">
        <v>132</v>
      </c>
      <c r="D3345">
        <v>0</v>
      </c>
      <c r="E3345" s="184"/>
      <c r="F3345" s="184"/>
      <c r="G3345" s="185"/>
      <c r="H3345" s="184"/>
      <c r="I3345" s="185"/>
      <c r="J3345" s="184"/>
      <c r="K3345" s="184"/>
    </row>
    <row r="3346" spans="1:11" ht="12.75">
      <c r="A3346">
        <v>532</v>
      </c>
      <c r="B3346">
        <v>456</v>
      </c>
      <c r="C3346" s="187">
        <v>6.5</v>
      </c>
      <c r="D3346">
        <v>0</v>
      </c>
      <c r="E3346" s="184"/>
      <c r="F3346" s="184"/>
      <c r="G3346" s="185"/>
      <c r="H3346" s="184"/>
      <c r="I3346" s="185"/>
      <c r="J3346" s="184"/>
      <c r="K3346" s="184"/>
    </row>
    <row r="3347" spans="1:11" ht="12.75">
      <c r="A3347">
        <v>532</v>
      </c>
      <c r="B3347">
        <v>513</v>
      </c>
      <c r="C3347" s="187">
        <v>7.800000190734863</v>
      </c>
      <c r="D3347">
        <v>0</v>
      </c>
      <c r="E3347" s="184"/>
      <c r="F3347" s="184"/>
      <c r="G3347" s="185"/>
      <c r="H3347" s="184"/>
      <c r="I3347" s="185"/>
      <c r="J3347" s="184"/>
      <c r="K3347" s="184"/>
    </row>
    <row r="3348" spans="1:11" ht="12.75">
      <c r="A3348">
        <v>532</v>
      </c>
      <c r="B3348">
        <v>524</v>
      </c>
      <c r="C3348" s="187">
        <v>8.5</v>
      </c>
      <c r="D3348">
        <v>0</v>
      </c>
      <c r="E3348" s="184"/>
      <c r="F3348" s="184"/>
      <c r="G3348" s="185"/>
      <c r="H3348" s="184"/>
      <c r="I3348" s="185"/>
      <c r="J3348" s="184"/>
      <c r="K3348" s="184"/>
    </row>
    <row r="3349" spans="1:11" ht="12.75">
      <c r="A3349">
        <v>532</v>
      </c>
      <c r="B3349">
        <v>529</v>
      </c>
      <c r="C3349" s="187">
        <v>4.5</v>
      </c>
      <c r="D3349">
        <v>0</v>
      </c>
      <c r="E3349" s="184"/>
      <c r="F3349" s="184"/>
      <c r="G3349" s="185"/>
      <c r="H3349" s="184"/>
      <c r="I3349" s="185"/>
      <c r="J3349" s="184"/>
      <c r="K3349" s="184"/>
    </row>
    <row r="3350" spans="1:11" ht="12.75">
      <c r="A3350">
        <v>532</v>
      </c>
      <c r="B3350">
        <v>530</v>
      </c>
      <c r="C3350" s="187">
        <v>6</v>
      </c>
      <c r="D3350">
        <v>0</v>
      </c>
      <c r="E3350" s="184"/>
      <c r="F3350" s="184"/>
      <c r="G3350" s="185"/>
      <c r="H3350" s="184"/>
      <c r="I3350" s="185"/>
      <c r="J3350" s="184"/>
      <c r="K3350" s="184"/>
    </row>
    <row r="3351" spans="1:11" ht="12.75">
      <c r="A3351">
        <v>532</v>
      </c>
      <c r="B3351">
        <v>531</v>
      </c>
      <c r="C3351" s="187">
        <v>2.0999999046325684</v>
      </c>
      <c r="D3351">
        <v>0</v>
      </c>
      <c r="E3351" s="184"/>
      <c r="F3351" s="184"/>
      <c r="G3351" s="185"/>
      <c r="H3351" s="184"/>
      <c r="I3351" s="185"/>
      <c r="J3351" s="184"/>
      <c r="K3351" s="184"/>
    </row>
    <row r="3352" spans="1:11" ht="12.75">
      <c r="A3352">
        <v>532</v>
      </c>
      <c r="B3352">
        <v>533</v>
      </c>
      <c r="C3352" s="187">
        <v>2.9000000953674316</v>
      </c>
      <c r="D3352">
        <v>0</v>
      </c>
      <c r="E3352" s="184"/>
      <c r="F3352" s="184"/>
      <c r="G3352" s="185"/>
      <c r="H3352" s="184"/>
      <c r="I3352" s="185"/>
      <c r="J3352" s="184"/>
      <c r="K3352" s="184"/>
    </row>
    <row r="3353" spans="1:11" ht="12.75">
      <c r="A3353">
        <v>533</v>
      </c>
      <c r="B3353">
        <v>510</v>
      </c>
      <c r="C3353" s="187">
        <v>46.20000076293945</v>
      </c>
      <c r="D3353">
        <v>0</v>
      </c>
      <c r="E3353" s="184"/>
      <c r="F3353" s="184"/>
      <c r="G3353" s="185"/>
      <c r="H3353" s="184"/>
      <c r="I3353" s="185"/>
      <c r="J3353" s="184"/>
      <c r="K3353" s="184"/>
    </row>
    <row r="3354" spans="1:11" ht="12.75">
      <c r="A3354">
        <v>533</v>
      </c>
      <c r="B3354">
        <v>511</v>
      </c>
      <c r="C3354" s="187">
        <v>39</v>
      </c>
      <c r="D3354">
        <v>0</v>
      </c>
      <c r="E3354" s="184"/>
      <c r="F3354" s="184"/>
      <c r="G3354" s="185"/>
      <c r="H3354" s="184"/>
      <c r="I3354" s="185"/>
      <c r="J3354" s="184"/>
      <c r="K3354" s="184"/>
    </row>
    <row r="3355" spans="1:11" ht="12.75">
      <c r="A3355">
        <v>533</v>
      </c>
      <c r="B3355">
        <v>513</v>
      </c>
      <c r="C3355" s="187">
        <v>5.599999904632568</v>
      </c>
      <c r="D3355">
        <v>0</v>
      </c>
      <c r="E3355" s="184"/>
      <c r="F3355" s="184"/>
      <c r="G3355" s="185"/>
      <c r="H3355" s="184"/>
      <c r="I3355" s="185"/>
      <c r="J3355" s="184"/>
      <c r="K3355" s="184"/>
    </row>
    <row r="3356" spans="1:11" ht="12.75">
      <c r="A3356">
        <v>533</v>
      </c>
      <c r="B3356">
        <v>524</v>
      </c>
      <c r="C3356" s="187">
        <v>6</v>
      </c>
      <c r="D3356">
        <v>0</v>
      </c>
      <c r="E3356" s="184"/>
      <c r="F3356" s="184"/>
      <c r="G3356" s="185"/>
      <c r="H3356" s="184"/>
      <c r="I3356" s="185"/>
      <c r="J3356" s="184"/>
      <c r="K3356" s="184"/>
    </row>
    <row r="3357" spans="1:11" ht="12.75">
      <c r="A3357">
        <v>533</v>
      </c>
      <c r="B3357">
        <v>531</v>
      </c>
      <c r="C3357" s="187">
        <v>4.300000190734863</v>
      </c>
      <c r="D3357">
        <v>0</v>
      </c>
      <c r="E3357" s="184"/>
      <c r="F3357" s="184"/>
      <c r="G3357" s="185"/>
      <c r="H3357" s="184"/>
      <c r="I3357" s="185"/>
      <c r="J3357" s="184"/>
      <c r="K3357" s="184"/>
    </row>
    <row r="3358" spans="1:11" ht="12.75">
      <c r="A3358">
        <v>533</v>
      </c>
      <c r="B3358">
        <v>532</v>
      </c>
      <c r="C3358" s="187">
        <v>2.9000000953674316</v>
      </c>
      <c r="D3358">
        <v>0</v>
      </c>
      <c r="E3358" s="184"/>
      <c r="F3358" s="184"/>
      <c r="G3358" s="185"/>
      <c r="H3358" s="184"/>
      <c r="I3358" s="185"/>
      <c r="J3358" s="184"/>
      <c r="K3358" s="184"/>
    </row>
    <row r="3359" spans="1:11" ht="12.75">
      <c r="A3359">
        <v>533</v>
      </c>
      <c r="B3359">
        <v>534</v>
      </c>
      <c r="C3359" s="187">
        <v>3.799999952316284</v>
      </c>
      <c r="D3359">
        <v>0</v>
      </c>
      <c r="E3359" s="184"/>
      <c r="F3359" s="184"/>
      <c r="G3359" s="185"/>
      <c r="H3359" s="184"/>
      <c r="I3359" s="185"/>
      <c r="J3359" s="184"/>
      <c r="K3359" s="184"/>
    </row>
    <row r="3360" spans="1:11" ht="12.75">
      <c r="A3360">
        <v>534</v>
      </c>
      <c r="B3360">
        <v>513</v>
      </c>
      <c r="C3360" s="187">
        <v>7.199999809265137</v>
      </c>
      <c r="D3360">
        <v>0</v>
      </c>
      <c r="E3360" s="184"/>
      <c r="F3360" s="184"/>
      <c r="G3360" s="185"/>
      <c r="H3360" s="184"/>
      <c r="I3360" s="185"/>
      <c r="J3360" s="184"/>
      <c r="K3360" s="184"/>
    </row>
    <row r="3361" spans="1:11" ht="12.75">
      <c r="A3361">
        <v>534</v>
      </c>
      <c r="B3361">
        <v>514</v>
      </c>
      <c r="C3361" s="187">
        <v>10.300000190734863</v>
      </c>
      <c r="D3361">
        <v>0</v>
      </c>
      <c r="E3361" s="184"/>
      <c r="F3361" s="184"/>
      <c r="G3361" s="185"/>
      <c r="H3361" s="184"/>
      <c r="I3361" s="185"/>
      <c r="J3361" s="184"/>
      <c r="K3361" s="184"/>
    </row>
    <row r="3362" spans="1:11" ht="12.75">
      <c r="A3362">
        <v>534</v>
      </c>
      <c r="B3362">
        <v>524</v>
      </c>
      <c r="C3362" s="187">
        <v>2.9000000953674316</v>
      </c>
      <c r="D3362">
        <v>0</v>
      </c>
      <c r="E3362" s="184"/>
      <c r="F3362" s="184"/>
      <c r="G3362" s="185"/>
      <c r="H3362" s="184"/>
      <c r="I3362" s="185"/>
      <c r="J3362" s="184"/>
      <c r="K3362" s="184"/>
    </row>
    <row r="3363" spans="1:11" ht="12.75">
      <c r="A3363">
        <v>534</v>
      </c>
      <c r="B3363">
        <v>533</v>
      </c>
      <c r="C3363" s="187">
        <v>3.799999952316284</v>
      </c>
      <c r="D3363">
        <v>0</v>
      </c>
      <c r="E3363" s="184"/>
      <c r="F3363" s="184"/>
      <c r="G3363" s="185"/>
      <c r="H3363" s="184"/>
      <c r="I3363" s="185"/>
      <c r="J3363" s="184"/>
      <c r="K3363" s="184"/>
    </row>
    <row r="3364" spans="1:11" ht="12.75">
      <c r="A3364">
        <v>534</v>
      </c>
      <c r="B3364">
        <v>535</v>
      </c>
      <c r="C3364" s="187">
        <v>3.299999952316284</v>
      </c>
      <c r="D3364">
        <v>0</v>
      </c>
      <c r="E3364" s="184"/>
      <c r="F3364" s="184"/>
      <c r="G3364" s="185"/>
      <c r="H3364" s="184"/>
      <c r="I3364" s="185"/>
      <c r="J3364" s="184"/>
      <c r="K3364" s="184"/>
    </row>
    <row r="3365" spans="1:11" ht="12.75">
      <c r="A3365">
        <v>535</v>
      </c>
      <c r="B3365">
        <v>513</v>
      </c>
      <c r="C3365" s="187">
        <v>5.900000095367432</v>
      </c>
      <c r="D3365">
        <v>0</v>
      </c>
      <c r="E3365" s="184"/>
      <c r="F3365" s="184"/>
      <c r="G3365" s="185"/>
      <c r="H3365" s="184"/>
      <c r="I3365" s="185"/>
      <c r="J3365" s="184"/>
      <c r="K3365" s="184"/>
    </row>
    <row r="3366" spans="1:11" ht="12.75">
      <c r="A3366">
        <v>535</v>
      </c>
      <c r="B3366">
        <v>514</v>
      </c>
      <c r="C3366" s="187">
        <v>11.5</v>
      </c>
      <c r="D3366">
        <v>0</v>
      </c>
      <c r="E3366" s="184"/>
      <c r="F3366" s="184"/>
      <c r="G3366" s="185"/>
      <c r="H3366" s="184"/>
      <c r="I3366" s="185"/>
      <c r="J3366" s="184"/>
      <c r="K3366" s="184"/>
    </row>
    <row r="3367" spans="1:11" ht="12.75">
      <c r="A3367">
        <v>535</v>
      </c>
      <c r="B3367">
        <v>515</v>
      </c>
      <c r="C3367" s="187">
        <v>12.600000381469727</v>
      </c>
      <c r="D3367">
        <v>0</v>
      </c>
      <c r="E3367" s="184"/>
      <c r="F3367" s="184"/>
      <c r="G3367" s="185"/>
      <c r="H3367" s="184"/>
      <c r="I3367" s="185"/>
      <c r="J3367" s="184"/>
      <c r="K3367" s="184"/>
    </row>
    <row r="3368" spans="1:11" ht="12.75">
      <c r="A3368">
        <v>535</v>
      </c>
      <c r="B3368">
        <v>524</v>
      </c>
      <c r="C3368" s="187">
        <v>3.5999999046325684</v>
      </c>
      <c r="D3368">
        <v>0</v>
      </c>
      <c r="E3368" s="184"/>
      <c r="F3368" s="184"/>
      <c r="G3368" s="185"/>
      <c r="H3368" s="184"/>
      <c r="I3368" s="185"/>
      <c r="J3368" s="184"/>
      <c r="K3368" s="184"/>
    </row>
    <row r="3369" spans="1:11" ht="12.75">
      <c r="A3369">
        <v>535</v>
      </c>
      <c r="B3369">
        <v>534</v>
      </c>
      <c r="C3369" s="187">
        <v>3.299999952316284</v>
      </c>
      <c r="D3369">
        <v>0</v>
      </c>
      <c r="E3369" s="184"/>
      <c r="F3369" s="184"/>
      <c r="G3369" s="185"/>
      <c r="H3369" s="184"/>
      <c r="I3369" s="185"/>
      <c r="J3369" s="184"/>
      <c r="K3369" s="184"/>
    </row>
    <row r="3370" spans="1:11" ht="12.75">
      <c r="A3370">
        <v>535</v>
      </c>
      <c r="B3370">
        <v>536</v>
      </c>
      <c r="C3370" s="187">
        <v>4.599999904632568</v>
      </c>
      <c r="D3370">
        <v>0</v>
      </c>
      <c r="E3370" s="184"/>
      <c r="F3370" s="184"/>
      <c r="G3370" s="185"/>
      <c r="H3370" s="184"/>
      <c r="I3370" s="185"/>
      <c r="J3370" s="184"/>
      <c r="K3370" s="184"/>
    </row>
    <row r="3371" spans="1:11" ht="12.75">
      <c r="A3371">
        <v>535</v>
      </c>
      <c r="B3371">
        <v>541</v>
      </c>
      <c r="C3371" s="187">
        <v>8.399999618530273</v>
      </c>
      <c r="D3371">
        <v>0</v>
      </c>
      <c r="E3371" s="184"/>
      <c r="F3371" s="184"/>
      <c r="G3371" s="185"/>
      <c r="H3371" s="184"/>
      <c r="I3371" s="185"/>
      <c r="J3371" s="184"/>
      <c r="K3371" s="184"/>
    </row>
    <row r="3372" spans="1:11" ht="12.75">
      <c r="A3372">
        <v>536</v>
      </c>
      <c r="B3372">
        <v>514</v>
      </c>
      <c r="C3372" s="187">
        <v>8.199999809265137</v>
      </c>
      <c r="D3372">
        <v>0</v>
      </c>
      <c r="E3372" s="184"/>
      <c r="F3372" s="184"/>
      <c r="G3372" s="185"/>
      <c r="H3372" s="184"/>
      <c r="I3372" s="185"/>
      <c r="J3372" s="184"/>
      <c r="K3372" s="184"/>
    </row>
    <row r="3373" spans="1:11" ht="12.75">
      <c r="A3373">
        <v>536</v>
      </c>
      <c r="B3373">
        <v>515</v>
      </c>
      <c r="C3373" s="187">
        <v>9.800000190734863</v>
      </c>
      <c r="D3373">
        <v>0</v>
      </c>
      <c r="E3373" s="184"/>
      <c r="F3373" s="184"/>
      <c r="G3373" s="185"/>
      <c r="H3373" s="184"/>
      <c r="I3373" s="185"/>
      <c r="J3373" s="184"/>
      <c r="K3373" s="184"/>
    </row>
    <row r="3374" spans="1:11" ht="12.75">
      <c r="A3374">
        <v>536</v>
      </c>
      <c r="B3374">
        <v>526</v>
      </c>
      <c r="C3374" s="187">
        <v>3.799999952316284</v>
      </c>
      <c r="D3374">
        <v>0</v>
      </c>
      <c r="E3374" s="184"/>
      <c r="F3374" s="184"/>
      <c r="G3374" s="185"/>
      <c r="H3374" s="184"/>
      <c r="I3374" s="185"/>
      <c r="J3374" s="184"/>
      <c r="K3374" s="184"/>
    </row>
    <row r="3375" spans="1:11" ht="12.75">
      <c r="A3375">
        <v>536</v>
      </c>
      <c r="B3375">
        <v>527</v>
      </c>
      <c r="C3375" s="187">
        <v>5.199999809265137</v>
      </c>
      <c r="D3375">
        <v>0</v>
      </c>
      <c r="E3375" s="184"/>
      <c r="F3375" s="184"/>
      <c r="G3375" s="185"/>
      <c r="H3375" s="184"/>
      <c r="I3375" s="185"/>
      <c r="J3375" s="184"/>
      <c r="K3375" s="184"/>
    </row>
    <row r="3376" spans="1:11" ht="12.75">
      <c r="A3376">
        <v>536</v>
      </c>
      <c r="B3376">
        <v>535</v>
      </c>
      <c r="C3376" s="187">
        <v>4.599999904632568</v>
      </c>
      <c r="D3376">
        <v>0</v>
      </c>
      <c r="E3376" s="184"/>
      <c r="F3376" s="184"/>
      <c r="G3376" s="185"/>
      <c r="H3376" s="184"/>
      <c r="I3376" s="185"/>
      <c r="J3376" s="184"/>
      <c r="K3376" s="184"/>
    </row>
    <row r="3377" spans="1:11" ht="12.75">
      <c r="A3377">
        <v>536</v>
      </c>
      <c r="B3377">
        <v>537</v>
      </c>
      <c r="C3377" s="187">
        <v>4.099999904632568</v>
      </c>
      <c r="D3377">
        <v>0</v>
      </c>
      <c r="E3377" s="184"/>
      <c r="F3377" s="184"/>
      <c r="G3377" s="185"/>
      <c r="H3377" s="184"/>
      <c r="I3377" s="185"/>
      <c r="J3377" s="184"/>
      <c r="K3377" s="184"/>
    </row>
    <row r="3378" spans="1:11" ht="12.75">
      <c r="A3378">
        <v>536</v>
      </c>
      <c r="B3378">
        <v>541</v>
      </c>
      <c r="C3378" s="187">
        <v>4.599999904632568</v>
      </c>
      <c r="D3378">
        <v>0</v>
      </c>
      <c r="E3378" s="184"/>
      <c r="F3378" s="184"/>
      <c r="G3378" s="185"/>
      <c r="H3378" s="184"/>
      <c r="I3378" s="185"/>
      <c r="J3378" s="184"/>
      <c r="K3378" s="184"/>
    </row>
    <row r="3379" spans="1:11" ht="12.75">
      <c r="A3379">
        <v>537</v>
      </c>
      <c r="B3379">
        <v>514</v>
      </c>
      <c r="C3379" s="187">
        <v>10.399999618530273</v>
      </c>
      <c r="D3379">
        <v>0</v>
      </c>
      <c r="E3379" s="184"/>
      <c r="F3379" s="184"/>
      <c r="G3379" s="185"/>
      <c r="H3379" s="184"/>
      <c r="I3379" s="185"/>
      <c r="J3379" s="184"/>
      <c r="K3379" s="184"/>
    </row>
    <row r="3380" spans="1:11" ht="12.75">
      <c r="A3380">
        <v>537</v>
      </c>
      <c r="B3380">
        <v>526</v>
      </c>
      <c r="C3380" s="187">
        <v>4.900000095367432</v>
      </c>
      <c r="D3380">
        <v>0</v>
      </c>
      <c r="E3380" s="184"/>
      <c r="F3380" s="184"/>
      <c r="G3380" s="185"/>
      <c r="H3380" s="184"/>
      <c r="I3380" s="185"/>
      <c r="J3380" s="184"/>
      <c r="K3380" s="184"/>
    </row>
    <row r="3381" spans="1:11" ht="12.75">
      <c r="A3381">
        <v>537</v>
      </c>
      <c r="B3381">
        <v>527</v>
      </c>
      <c r="C3381" s="187">
        <v>4.800000190734863</v>
      </c>
      <c r="D3381">
        <v>0</v>
      </c>
      <c r="E3381" s="184"/>
      <c r="F3381" s="184"/>
      <c r="G3381" s="185"/>
      <c r="H3381" s="184"/>
      <c r="I3381" s="185"/>
      <c r="J3381" s="184"/>
      <c r="K3381" s="184"/>
    </row>
    <row r="3382" spans="1:11" ht="12.75">
      <c r="A3382">
        <v>537</v>
      </c>
      <c r="B3382">
        <v>536</v>
      </c>
      <c r="C3382" s="187">
        <v>4.099999904632568</v>
      </c>
      <c r="D3382">
        <v>0</v>
      </c>
      <c r="E3382" s="184"/>
      <c r="F3382" s="184"/>
      <c r="G3382" s="185"/>
      <c r="H3382" s="184"/>
      <c r="I3382" s="185"/>
      <c r="J3382" s="184"/>
      <c r="K3382" s="184"/>
    </row>
    <row r="3383" spans="1:11" ht="12.75">
      <c r="A3383">
        <v>537</v>
      </c>
      <c r="B3383">
        <v>538</v>
      </c>
      <c r="C3383" s="187">
        <v>3.5999999046325684</v>
      </c>
      <c r="D3383">
        <v>0</v>
      </c>
      <c r="E3383" s="184"/>
      <c r="F3383" s="184"/>
      <c r="G3383" s="185"/>
      <c r="H3383" s="184"/>
      <c r="I3383" s="185"/>
      <c r="J3383" s="184"/>
      <c r="K3383" s="184"/>
    </row>
    <row r="3384" spans="1:11" ht="12.75">
      <c r="A3384">
        <v>537</v>
      </c>
      <c r="B3384">
        <v>541</v>
      </c>
      <c r="C3384" s="187">
        <v>6.099999904632568</v>
      </c>
      <c r="D3384">
        <v>0</v>
      </c>
      <c r="E3384" s="184"/>
      <c r="F3384" s="184"/>
      <c r="G3384" s="185"/>
      <c r="H3384" s="184"/>
      <c r="I3384" s="185"/>
      <c r="J3384" s="184"/>
      <c r="K3384" s="184"/>
    </row>
    <row r="3385" spans="1:11" ht="12.75">
      <c r="A3385">
        <v>537</v>
      </c>
      <c r="B3385">
        <v>542</v>
      </c>
      <c r="C3385" s="187">
        <v>11</v>
      </c>
      <c r="D3385">
        <v>0</v>
      </c>
      <c r="E3385" s="184"/>
      <c r="F3385" s="184"/>
      <c r="G3385" s="185"/>
      <c r="H3385" s="184"/>
      <c r="I3385" s="185"/>
      <c r="J3385" s="184"/>
      <c r="K3385" s="184"/>
    </row>
    <row r="3386" spans="1:11" ht="12.75">
      <c r="A3386">
        <v>537</v>
      </c>
      <c r="B3386">
        <v>551</v>
      </c>
      <c r="C3386" s="187">
        <v>9.399999618530273</v>
      </c>
      <c r="D3386">
        <v>0</v>
      </c>
      <c r="E3386" s="184"/>
      <c r="F3386" s="184"/>
      <c r="G3386" s="185"/>
      <c r="H3386" s="184"/>
      <c r="I3386" s="185"/>
      <c r="J3386" s="184"/>
      <c r="K3386" s="184"/>
    </row>
    <row r="3387" spans="1:11" ht="12.75">
      <c r="A3387">
        <v>538</v>
      </c>
      <c r="B3387">
        <v>517</v>
      </c>
      <c r="C3387" s="187">
        <v>10.899999618530273</v>
      </c>
      <c r="D3387">
        <v>0</v>
      </c>
      <c r="E3387" s="184"/>
      <c r="F3387" s="184"/>
      <c r="G3387" s="185"/>
      <c r="H3387" s="184"/>
      <c r="I3387" s="185"/>
      <c r="J3387" s="184"/>
      <c r="K3387" s="184"/>
    </row>
    <row r="3388" spans="1:11" ht="12.75">
      <c r="A3388">
        <v>538</v>
      </c>
      <c r="B3388">
        <v>537</v>
      </c>
      <c r="C3388" s="187">
        <v>3.5999999046325684</v>
      </c>
      <c r="D3388">
        <v>0</v>
      </c>
      <c r="E3388" s="184"/>
      <c r="F3388" s="184"/>
      <c r="G3388" s="185"/>
      <c r="H3388" s="184"/>
      <c r="I3388" s="185"/>
      <c r="J3388" s="184"/>
      <c r="K3388" s="184"/>
    </row>
    <row r="3389" spans="1:11" ht="12.75">
      <c r="A3389">
        <v>538</v>
      </c>
      <c r="B3389">
        <v>539</v>
      </c>
      <c r="C3389" s="187">
        <v>7.599999904632568</v>
      </c>
      <c r="D3389">
        <v>0</v>
      </c>
      <c r="E3389" s="184"/>
      <c r="F3389" s="184"/>
      <c r="G3389" s="185"/>
      <c r="H3389" s="184"/>
      <c r="I3389" s="185"/>
      <c r="J3389" s="184"/>
      <c r="K3389" s="184"/>
    </row>
    <row r="3390" spans="1:11" ht="12.75">
      <c r="A3390">
        <v>538</v>
      </c>
      <c r="B3390">
        <v>540</v>
      </c>
      <c r="C3390" s="187">
        <v>11.699999809265137</v>
      </c>
      <c r="D3390">
        <v>0</v>
      </c>
      <c r="E3390" s="184"/>
      <c r="F3390" s="184"/>
      <c r="G3390" s="185"/>
      <c r="H3390" s="184"/>
      <c r="I3390" s="185"/>
      <c r="J3390" s="184"/>
      <c r="K3390" s="184"/>
    </row>
    <row r="3391" spans="1:11" ht="12.75">
      <c r="A3391">
        <v>538</v>
      </c>
      <c r="B3391">
        <v>542</v>
      </c>
      <c r="C3391" s="187">
        <v>7.599999904632568</v>
      </c>
      <c r="D3391">
        <v>0</v>
      </c>
      <c r="E3391" s="184"/>
      <c r="F3391" s="184"/>
      <c r="G3391" s="185"/>
      <c r="H3391" s="184"/>
      <c r="I3391" s="185"/>
      <c r="J3391" s="184"/>
      <c r="K3391" s="184"/>
    </row>
    <row r="3392" spans="1:11" ht="12.75">
      <c r="A3392">
        <v>538</v>
      </c>
      <c r="B3392">
        <v>543</v>
      </c>
      <c r="C3392" s="187">
        <v>13.699999809265137</v>
      </c>
      <c r="D3392">
        <v>0</v>
      </c>
      <c r="E3392" s="184"/>
      <c r="F3392" s="184"/>
      <c r="G3392" s="185"/>
      <c r="H3392" s="184"/>
      <c r="I3392" s="185"/>
      <c r="J3392" s="184"/>
      <c r="K3392" s="184"/>
    </row>
    <row r="3393" spans="1:11" ht="12.75">
      <c r="A3393">
        <v>538</v>
      </c>
      <c r="B3393">
        <v>544</v>
      </c>
      <c r="C3393" s="187">
        <v>13.300000190734863</v>
      </c>
      <c r="D3393">
        <v>0</v>
      </c>
      <c r="E3393" s="184"/>
      <c r="F3393" s="184"/>
      <c r="G3393" s="185"/>
      <c r="H3393" s="184"/>
      <c r="I3393" s="185"/>
      <c r="J3393" s="184"/>
      <c r="K3393" s="184"/>
    </row>
    <row r="3394" spans="1:11" ht="12.75">
      <c r="A3394">
        <v>538</v>
      </c>
      <c r="B3394">
        <v>551</v>
      </c>
      <c r="C3394" s="187">
        <v>5.900000095367432</v>
      </c>
      <c r="D3394">
        <v>0</v>
      </c>
      <c r="E3394" s="184"/>
      <c r="F3394" s="184"/>
      <c r="G3394" s="185"/>
      <c r="H3394" s="184"/>
      <c r="I3394" s="185"/>
      <c r="J3394" s="184"/>
      <c r="K3394" s="184"/>
    </row>
    <row r="3395" spans="1:11" ht="12.75">
      <c r="A3395">
        <v>538</v>
      </c>
      <c r="B3395">
        <v>552</v>
      </c>
      <c r="C3395" s="187">
        <v>8.199999809265137</v>
      </c>
      <c r="D3395">
        <v>0</v>
      </c>
      <c r="E3395" s="184"/>
      <c r="F3395" s="184"/>
      <c r="G3395" s="185"/>
      <c r="H3395" s="184"/>
      <c r="I3395" s="185"/>
      <c r="J3395" s="184"/>
      <c r="K3395" s="184"/>
    </row>
    <row r="3396" spans="1:11" ht="12.75">
      <c r="A3396">
        <v>539</v>
      </c>
      <c r="B3396">
        <v>538</v>
      </c>
      <c r="C3396" s="187">
        <v>7.599999904632568</v>
      </c>
      <c r="D3396">
        <v>0</v>
      </c>
      <c r="E3396" s="184"/>
      <c r="F3396" s="184"/>
      <c r="G3396" s="185"/>
      <c r="H3396" s="184"/>
      <c r="I3396" s="185"/>
      <c r="J3396" s="184"/>
      <c r="K3396" s="184"/>
    </row>
    <row r="3397" spans="1:11" ht="12.75">
      <c r="A3397">
        <v>539</v>
      </c>
      <c r="B3397">
        <v>540</v>
      </c>
      <c r="C3397" s="187">
        <v>4</v>
      </c>
      <c r="D3397">
        <v>0</v>
      </c>
      <c r="E3397" s="184"/>
      <c r="F3397" s="184"/>
      <c r="G3397" s="185"/>
      <c r="H3397" s="184"/>
      <c r="I3397" s="185"/>
      <c r="J3397" s="184"/>
      <c r="K3397" s="184"/>
    </row>
    <row r="3398" spans="1:11" ht="12.75">
      <c r="A3398">
        <v>539</v>
      </c>
      <c r="B3398">
        <v>541</v>
      </c>
      <c r="C3398" s="187">
        <v>14</v>
      </c>
      <c r="D3398">
        <v>0</v>
      </c>
      <c r="E3398" s="184"/>
      <c r="F3398" s="184"/>
      <c r="G3398" s="185"/>
      <c r="H3398" s="184"/>
      <c r="I3398" s="185"/>
      <c r="J3398" s="184"/>
      <c r="K3398" s="184"/>
    </row>
    <row r="3399" spans="1:11" ht="12.75">
      <c r="A3399">
        <v>539</v>
      </c>
      <c r="B3399">
        <v>551</v>
      </c>
      <c r="C3399" s="187">
        <v>5.5</v>
      </c>
      <c r="D3399">
        <v>0</v>
      </c>
      <c r="E3399" s="184"/>
      <c r="F3399" s="184"/>
      <c r="G3399" s="185"/>
      <c r="H3399" s="184"/>
      <c r="I3399" s="185"/>
      <c r="J3399" s="184"/>
      <c r="K3399" s="184"/>
    </row>
    <row r="3400" spans="1:11" ht="12.75">
      <c r="A3400">
        <v>539</v>
      </c>
      <c r="B3400">
        <v>552</v>
      </c>
      <c r="C3400" s="187">
        <v>4.900000095367432</v>
      </c>
      <c r="D3400">
        <v>0</v>
      </c>
      <c r="E3400" s="184"/>
      <c r="F3400" s="184"/>
      <c r="G3400" s="185"/>
      <c r="H3400" s="184"/>
      <c r="I3400" s="185"/>
      <c r="J3400" s="184"/>
      <c r="K3400" s="184"/>
    </row>
    <row r="3401" spans="1:11" ht="12.75">
      <c r="A3401">
        <v>540</v>
      </c>
      <c r="B3401">
        <v>515</v>
      </c>
      <c r="C3401" s="187">
        <v>21.600000381469727</v>
      </c>
      <c r="D3401">
        <v>0</v>
      </c>
      <c r="E3401" s="184"/>
      <c r="F3401" s="184"/>
      <c r="G3401" s="185"/>
      <c r="H3401" s="184"/>
      <c r="I3401" s="185"/>
      <c r="J3401" s="184"/>
      <c r="K3401" s="184"/>
    </row>
    <row r="3402" spans="1:11" ht="12.75">
      <c r="A3402">
        <v>540</v>
      </c>
      <c r="B3402">
        <v>538</v>
      </c>
      <c r="C3402" s="187">
        <v>11.699999809265137</v>
      </c>
      <c r="D3402">
        <v>0</v>
      </c>
      <c r="E3402" s="184"/>
      <c r="F3402" s="184"/>
      <c r="G3402" s="185"/>
      <c r="H3402" s="184"/>
      <c r="I3402" s="185"/>
      <c r="J3402" s="184"/>
      <c r="K3402" s="184"/>
    </row>
    <row r="3403" spans="1:11" ht="12.75">
      <c r="A3403">
        <v>540</v>
      </c>
      <c r="B3403">
        <v>539</v>
      </c>
      <c r="C3403" s="187">
        <v>4</v>
      </c>
      <c r="D3403">
        <v>0</v>
      </c>
      <c r="E3403" s="184"/>
      <c r="F3403" s="184"/>
      <c r="G3403" s="185"/>
      <c r="H3403" s="184"/>
      <c r="I3403" s="185"/>
      <c r="J3403" s="184"/>
      <c r="K3403" s="184"/>
    </row>
    <row r="3404" spans="1:11" ht="12.75">
      <c r="A3404">
        <v>540</v>
      </c>
      <c r="B3404">
        <v>551</v>
      </c>
      <c r="C3404" s="187">
        <v>8.600000381469727</v>
      </c>
      <c r="D3404">
        <v>0</v>
      </c>
      <c r="E3404" s="184"/>
      <c r="F3404" s="184"/>
      <c r="G3404" s="185"/>
      <c r="H3404" s="184"/>
      <c r="I3404" s="185"/>
      <c r="J3404" s="184"/>
      <c r="K3404" s="184"/>
    </row>
    <row r="3405" spans="1:11" ht="12.75">
      <c r="A3405">
        <v>540</v>
      </c>
      <c r="B3405">
        <v>552</v>
      </c>
      <c r="C3405" s="187">
        <v>7</v>
      </c>
      <c r="D3405">
        <v>0</v>
      </c>
      <c r="E3405" s="184"/>
      <c r="F3405" s="184"/>
      <c r="G3405" s="185"/>
      <c r="H3405" s="184"/>
      <c r="I3405" s="185"/>
      <c r="J3405" s="184"/>
      <c r="K3405" s="184"/>
    </row>
    <row r="3406" spans="1:11" ht="12.75">
      <c r="A3406">
        <v>541</v>
      </c>
      <c r="B3406">
        <v>513</v>
      </c>
      <c r="C3406" s="187">
        <v>11</v>
      </c>
      <c r="D3406">
        <v>0</v>
      </c>
      <c r="E3406" s="184"/>
      <c r="F3406" s="184"/>
      <c r="G3406" s="185"/>
      <c r="H3406" s="184"/>
      <c r="I3406" s="185"/>
      <c r="J3406" s="184"/>
      <c r="K3406" s="184"/>
    </row>
    <row r="3407" spans="1:11" ht="12.75">
      <c r="A3407">
        <v>541</v>
      </c>
      <c r="B3407">
        <v>514</v>
      </c>
      <c r="C3407" s="187">
        <v>5.199999809265137</v>
      </c>
      <c r="D3407">
        <v>0</v>
      </c>
      <c r="E3407" s="184"/>
      <c r="F3407" s="184"/>
      <c r="G3407" s="185"/>
      <c r="H3407" s="184"/>
      <c r="I3407" s="185"/>
      <c r="J3407" s="184"/>
      <c r="K3407" s="184"/>
    </row>
    <row r="3408" spans="1:11" ht="12.75">
      <c r="A3408">
        <v>541</v>
      </c>
      <c r="B3408">
        <v>515</v>
      </c>
      <c r="C3408" s="187">
        <v>5.599999904632568</v>
      </c>
      <c r="D3408">
        <v>0</v>
      </c>
      <c r="E3408" s="184"/>
      <c r="F3408" s="184"/>
      <c r="G3408" s="185"/>
      <c r="H3408" s="184"/>
      <c r="I3408" s="185"/>
      <c r="J3408" s="184"/>
      <c r="K3408" s="184"/>
    </row>
    <row r="3409" spans="1:11" ht="12.75">
      <c r="A3409">
        <v>541</v>
      </c>
      <c r="B3409">
        <v>517</v>
      </c>
      <c r="C3409" s="187">
        <v>8.399999618530273</v>
      </c>
      <c r="D3409">
        <v>0</v>
      </c>
      <c r="E3409" s="184"/>
      <c r="F3409" s="184"/>
      <c r="G3409" s="185"/>
      <c r="H3409" s="184"/>
      <c r="I3409" s="185"/>
      <c r="J3409" s="184"/>
      <c r="K3409" s="184"/>
    </row>
    <row r="3410" spans="1:11" ht="12.75">
      <c r="A3410">
        <v>541</v>
      </c>
      <c r="B3410">
        <v>518</v>
      </c>
      <c r="C3410" s="187">
        <v>12.699999809265137</v>
      </c>
      <c r="D3410">
        <v>0</v>
      </c>
      <c r="E3410" s="184"/>
      <c r="F3410" s="184"/>
      <c r="G3410" s="185"/>
      <c r="H3410" s="184"/>
      <c r="I3410" s="185"/>
      <c r="J3410" s="184"/>
      <c r="K3410" s="184"/>
    </row>
    <row r="3411" spans="1:11" ht="12.75">
      <c r="A3411">
        <v>541</v>
      </c>
      <c r="B3411">
        <v>526</v>
      </c>
      <c r="C3411" s="187">
        <v>8</v>
      </c>
      <c r="D3411">
        <v>0</v>
      </c>
      <c r="E3411" s="184"/>
      <c r="F3411" s="184"/>
      <c r="G3411" s="185"/>
      <c r="H3411" s="184"/>
      <c r="I3411" s="185"/>
      <c r="J3411" s="184"/>
      <c r="K3411" s="184"/>
    </row>
    <row r="3412" spans="1:11" ht="12.75">
      <c r="A3412">
        <v>541</v>
      </c>
      <c r="B3412">
        <v>527</v>
      </c>
      <c r="C3412" s="187">
        <v>8.899999618530273</v>
      </c>
      <c r="D3412">
        <v>0</v>
      </c>
      <c r="E3412" s="184"/>
      <c r="F3412" s="184"/>
      <c r="G3412" s="185"/>
      <c r="H3412" s="184"/>
      <c r="I3412" s="185"/>
      <c r="J3412" s="184"/>
      <c r="K3412" s="184"/>
    </row>
    <row r="3413" spans="1:11" ht="12.75">
      <c r="A3413">
        <v>541</v>
      </c>
      <c r="B3413">
        <v>535</v>
      </c>
      <c r="C3413" s="187">
        <v>8.399999618530273</v>
      </c>
      <c r="D3413">
        <v>0</v>
      </c>
      <c r="E3413" s="184"/>
      <c r="F3413" s="184"/>
      <c r="G3413" s="185"/>
      <c r="H3413" s="184"/>
      <c r="I3413" s="185"/>
      <c r="J3413" s="184"/>
      <c r="K3413" s="184"/>
    </row>
    <row r="3414" spans="1:11" ht="12.75">
      <c r="A3414">
        <v>541</v>
      </c>
      <c r="B3414">
        <v>536</v>
      </c>
      <c r="C3414" s="187">
        <v>4.599999904632568</v>
      </c>
      <c r="D3414">
        <v>0</v>
      </c>
      <c r="E3414" s="184"/>
      <c r="F3414" s="184"/>
      <c r="G3414" s="185"/>
      <c r="H3414" s="184"/>
      <c r="I3414" s="185"/>
      <c r="J3414" s="184"/>
      <c r="K3414" s="184"/>
    </row>
    <row r="3415" spans="1:11" ht="12.75">
      <c r="A3415">
        <v>541</v>
      </c>
      <c r="B3415">
        <v>537</v>
      </c>
      <c r="C3415" s="187">
        <v>6.099999904632568</v>
      </c>
      <c r="D3415">
        <v>0</v>
      </c>
      <c r="E3415" s="184"/>
      <c r="F3415" s="184"/>
      <c r="G3415" s="185"/>
      <c r="H3415" s="184"/>
      <c r="I3415" s="185"/>
      <c r="J3415" s="184"/>
      <c r="K3415" s="184"/>
    </row>
    <row r="3416" spans="1:11" ht="12.75">
      <c r="A3416">
        <v>541</v>
      </c>
      <c r="B3416">
        <v>539</v>
      </c>
      <c r="C3416" s="187">
        <v>14</v>
      </c>
      <c r="D3416">
        <v>0</v>
      </c>
      <c r="E3416" s="184"/>
      <c r="F3416" s="184"/>
      <c r="G3416" s="185"/>
      <c r="H3416" s="184"/>
      <c r="I3416" s="185"/>
      <c r="J3416" s="184"/>
      <c r="K3416" s="184"/>
    </row>
    <row r="3417" spans="1:11" ht="12.75">
      <c r="A3417">
        <v>541</v>
      </c>
      <c r="B3417">
        <v>542</v>
      </c>
      <c r="C3417" s="187">
        <v>9.800000190734863</v>
      </c>
      <c r="D3417">
        <v>0</v>
      </c>
      <c r="E3417" s="184"/>
      <c r="F3417" s="184"/>
      <c r="G3417" s="185"/>
      <c r="H3417" s="184"/>
      <c r="I3417" s="185"/>
      <c r="J3417" s="184"/>
      <c r="K3417" s="184"/>
    </row>
    <row r="3418" spans="1:11" ht="12.75">
      <c r="A3418">
        <v>541</v>
      </c>
      <c r="B3418">
        <v>551</v>
      </c>
      <c r="C3418" s="187">
        <v>10.300000190734863</v>
      </c>
      <c r="D3418">
        <v>0</v>
      </c>
      <c r="E3418" s="184"/>
      <c r="F3418" s="184"/>
      <c r="G3418" s="185"/>
      <c r="H3418" s="184"/>
      <c r="I3418" s="185"/>
      <c r="J3418" s="184"/>
      <c r="K3418" s="184"/>
    </row>
    <row r="3419" spans="1:11" ht="12.75">
      <c r="A3419">
        <v>541</v>
      </c>
      <c r="B3419">
        <v>552</v>
      </c>
      <c r="C3419" s="187">
        <v>14.100000381469727</v>
      </c>
      <c r="D3419">
        <v>0</v>
      </c>
      <c r="E3419" s="184"/>
      <c r="F3419" s="184"/>
      <c r="G3419" s="185"/>
      <c r="H3419" s="184"/>
      <c r="I3419" s="185"/>
      <c r="J3419" s="184"/>
      <c r="K3419" s="184"/>
    </row>
    <row r="3420" spans="1:11" ht="12.75">
      <c r="A3420">
        <v>542</v>
      </c>
      <c r="B3420">
        <v>515</v>
      </c>
      <c r="C3420" s="187">
        <v>12.699999809265137</v>
      </c>
      <c r="D3420">
        <v>0</v>
      </c>
      <c r="E3420" s="184"/>
      <c r="F3420" s="184"/>
      <c r="G3420" s="185"/>
      <c r="H3420" s="184"/>
      <c r="I3420" s="185"/>
      <c r="J3420" s="184"/>
      <c r="K3420" s="184"/>
    </row>
    <row r="3421" spans="1:11" ht="12.75">
      <c r="A3421">
        <v>542</v>
      </c>
      <c r="B3421">
        <v>517</v>
      </c>
      <c r="C3421" s="187">
        <v>4.800000190734863</v>
      </c>
      <c r="D3421">
        <v>0</v>
      </c>
      <c r="E3421" s="184"/>
      <c r="F3421" s="184"/>
      <c r="G3421" s="185"/>
      <c r="H3421" s="184"/>
      <c r="I3421" s="185"/>
      <c r="J3421" s="184"/>
      <c r="K3421" s="184"/>
    </row>
    <row r="3422" spans="1:11" ht="12.75">
      <c r="A3422">
        <v>542</v>
      </c>
      <c r="B3422">
        <v>518</v>
      </c>
      <c r="C3422" s="187">
        <v>7.099999904632568</v>
      </c>
      <c r="D3422">
        <v>0</v>
      </c>
      <c r="E3422" s="184"/>
      <c r="F3422" s="184"/>
      <c r="G3422" s="185"/>
      <c r="H3422" s="184"/>
      <c r="I3422" s="185"/>
      <c r="J3422" s="184"/>
      <c r="K3422" s="184"/>
    </row>
    <row r="3423" spans="1:11" ht="12.75">
      <c r="A3423">
        <v>542</v>
      </c>
      <c r="B3423">
        <v>519</v>
      </c>
      <c r="C3423" s="187">
        <v>10.899999618530273</v>
      </c>
      <c r="D3423">
        <v>0</v>
      </c>
      <c r="E3423" s="184"/>
      <c r="F3423" s="184"/>
      <c r="G3423" s="185"/>
      <c r="H3423" s="184"/>
      <c r="I3423" s="185"/>
      <c r="J3423" s="184"/>
      <c r="K3423" s="184"/>
    </row>
    <row r="3424" spans="1:11" ht="12.75">
      <c r="A3424">
        <v>542</v>
      </c>
      <c r="B3424">
        <v>537</v>
      </c>
      <c r="C3424" s="187">
        <v>11</v>
      </c>
      <c r="D3424">
        <v>0</v>
      </c>
      <c r="E3424" s="184"/>
      <c r="F3424" s="184"/>
      <c r="G3424" s="185"/>
      <c r="H3424" s="184"/>
      <c r="I3424" s="185"/>
      <c r="J3424" s="184"/>
      <c r="K3424" s="184"/>
    </row>
    <row r="3425" spans="1:11" ht="12.75">
      <c r="A3425">
        <v>542</v>
      </c>
      <c r="B3425">
        <v>538</v>
      </c>
      <c r="C3425" s="187">
        <v>7.599999904632568</v>
      </c>
      <c r="D3425">
        <v>0</v>
      </c>
      <c r="E3425" s="184"/>
      <c r="F3425" s="184"/>
      <c r="G3425" s="185"/>
      <c r="H3425" s="184"/>
      <c r="I3425" s="185"/>
      <c r="J3425" s="184"/>
      <c r="K3425" s="184"/>
    </row>
    <row r="3426" spans="1:11" ht="12.75">
      <c r="A3426">
        <v>542</v>
      </c>
      <c r="B3426">
        <v>541</v>
      </c>
      <c r="C3426" s="187">
        <v>9.800000190734863</v>
      </c>
      <c r="D3426">
        <v>0</v>
      </c>
      <c r="E3426" s="184"/>
      <c r="F3426" s="184"/>
      <c r="G3426" s="185"/>
      <c r="H3426" s="184"/>
      <c r="I3426" s="185"/>
      <c r="J3426" s="184"/>
      <c r="K3426" s="184"/>
    </row>
    <row r="3427" spans="1:11" ht="12.75">
      <c r="A3427">
        <v>542</v>
      </c>
      <c r="B3427">
        <v>543</v>
      </c>
      <c r="C3427" s="187">
        <v>7.5</v>
      </c>
      <c r="D3427">
        <v>0</v>
      </c>
      <c r="E3427" s="184"/>
      <c r="F3427" s="184"/>
      <c r="G3427" s="185"/>
      <c r="H3427" s="184"/>
      <c r="I3427" s="185"/>
      <c r="J3427" s="184"/>
      <c r="K3427" s="184"/>
    </row>
    <row r="3428" spans="1:11" ht="12.75">
      <c r="A3428">
        <v>542</v>
      </c>
      <c r="B3428">
        <v>544</v>
      </c>
      <c r="C3428" s="187">
        <v>6.900000095367432</v>
      </c>
      <c r="D3428">
        <v>0</v>
      </c>
      <c r="E3428" s="184"/>
      <c r="F3428" s="184"/>
      <c r="G3428" s="185"/>
      <c r="H3428" s="184"/>
      <c r="I3428" s="185"/>
      <c r="J3428" s="184"/>
      <c r="K3428" s="184"/>
    </row>
    <row r="3429" spans="1:11" ht="12.75">
      <c r="A3429">
        <v>542</v>
      </c>
      <c r="B3429">
        <v>551</v>
      </c>
      <c r="C3429" s="187">
        <v>3.299999952316284</v>
      </c>
      <c r="D3429">
        <v>0</v>
      </c>
      <c r="E3429" s="184"/>
      <c r="F3429" s="184"/>
      <c r="G3429" s="185"/>
      <c r="H3429" s="184"/>
      <c r="I3429" s="185"/>
      <c r="J3429" s="184"/>
      <c r="K3429" s="184"/>
    </row>
    <row r="3430" spans="1:11" ht="12.75">
      <c r="A3430">
        <v>542</v>
      </c>
      <c r="B3430">
        <v>552</v>
      </c>
      <c r="C3430" s="187">
        <v>6</v>
      </c>
      <c r="D3430">
        <v>0</v>
      </c>
      <c r="E3430" s="184"/>
      <c r="F3430" s="184"/>
      <c r="G3430" s="185"/>
      <c r="H3430" s="184"/>
      <c r="I3430" s="185"/>
      <c r="J3430" s="184"/>
      <c r="K3430" s="184"/>
    </row>
    <row r="3431" spans="1:11" ht="12.75">
      <c r="A3431">
        <v>542</v>
      </c>
      <c r="B3431">
        <v>553</v>
      </c>
      <c r="C3431" s="187">
        <v>10.699999809265137</v>
      </c>
      <c r="D3431">
        <v>0</v>
      </c>
      <c r="E3431" s="184"/>
      <c r="F3431" s="184"/>
      <c r="G3431" s="185"/>
      <c r="H3431" s="184"/>
      <c r="I3431" s="185"/>
      <c r="J3431" s="184"/>
      <c r="K3431" s="184"/>
    </row>
    <row r="3432" spans="1:11" ht="12.75">
      <c r="A3432">
        <v>542</v>
      </c>
      <c r="B3432">
        <v>554</v>
      </c>
      <c r="C3432" s="187">
        <v>7.900000095367432</v>
      </c>
      <c r="D3432">
        <v>0</v>
      </c>
      <c r="E3432" s="184"/>
      <c r="F3432" s="184"/>
      <c r="G3432" s="185"/>
      <c r="H3432" s="184"/>
      <c r="I3432" s="185"/>
      <c r="J3432" s="184"/>
      <c r="K3432" s="184"/>
    </row>
    <row r="3433" spans="1:11" ht="12.75">
      <c r="A3433">
        <v>543</v>
      </c>
      <c r="B3433">
        <v>517</v>
      </c>
      <c r="C3433" s="187">
        <v>9.199999809265137</v>
      </c>
      <c r="D3433">
        <v>0</v>
      </c>
      <c r="E3433" s="184"/>
      <c r="F3433" s="184"/>
      <c r="G3433" s="185"/>
      <c r="H3433" s="184"/>
      <c r="I3433" s="185"/>
      <c r="J3433" s="184"/>
      <c r="K3433" s="184"/>
    </row>
    <row r="3434" spans="1:11" ht="12.75">
      <c r="A3434">
        <v>543</v>
      </c>
      <c r="B3434">
        <v>518</v>
      </c>
      <c r="C3434" s="187">
        <v>7.800000190734863</v>
      </c>
      <c r="D3434">
        <v>0</v>
      </c>
      <c r="E3434" s="184"/>
      <c r="F3434" s="184"/>
      <c r="G3434" s="185"/>
      <c r="H3434" s="184"/>
      <c r="I3434" s="185"/>
      <c r="J3434" s="184"/>
      <c r="K3434" s="184"/>
    </row>
    <row r="3435" spans="1:11" ht="12.75">
      <c r="A3435">
        <v>543</v>
      </c>
      <c r="B3435">
        <v>519</v>
      </c>
      <c r="C3435" s="187">
        <v>4.800000190734863</v>
      </c>
      <c r="D3435">
        <v>0</v>
      </c>
      <c r="E3435" s="184"/>
      <c r="F3435" s="184"/>
      <c r="G3435" s="185"/>
      <c r="H3435" s="184"/>
      <c r="I3435" s="185"/>
      <c r="J3435" s="184"/>
      <c r="K3435" s="184"/>
    </row>
    <row r="3436" spans="1:11" ht="12.75">
      <c r="A3436">
        <v>543</v>
      </c>
      <c r="B3436">
        <v>521</v>
      </c>
      <c r="C3436" s="187">
        <v>8.399999618530273</v>
      </c>
      <c r="D3436">
        <v>0</v>
      </c>
      <c r="E3436" s="184"/>
      <c r="F3436" s="184"/>
      <c r="G3436" s="185"/>
      <c r="H3436" s="184"/>
      <c r="I3436" s="185"/>
      <c r="J3436" s="184"/>
      <c r="K3436" s="184"/>
    </row>
    <row r="3437" spans="1:11" ht="12.75">
      <c r="A3437">
        <v>543</v>
      </c>
      <c r="B3437">
        <v>538</v>
      </c>
      <c r="C3437" s="187">
        <v>13.699999809265137</v>
      </c>
      <c r="D3437">
        <v>0</v>
      </c>
      <c r="E3437" s="184"/>
      <c r="F3437" s="184"/>
      <c r="G3437" s="185"/>
      <c r="H3437" s="184"/>
      <c r="I3437" s="185"/>
      <c r="J3437" s="184"/>
      <c r="K3437" s="184"/>
    </row>
    <row r="3438" spans="1:11" ht="12.75">
      <c r="A3438">
        <v>543</v>
      </c>
      <c r="B3438">
        <v>542</v>
      </c>
      <c r="C3438" s="187">
        <v>7.5</v>
      </c>
      <c r="D3438">
        <v>0</v>
      </c>
      <c r="E3438" s="184"/>
      <c r="F3438" s="184"/>
      <c r="G3438" s="185"/>
      <c r="H3438" s="184"/>
      <c r="I3438" s="185"/>
      <c r="J3438" s="184"/>
      <c r="K3438" s="184"/>
    </row>
    <row r="3439" spans="1:11" ht="12.75">
      <c r="A3439">
        <v>543</v>
      </c>
      <c r="B3439">
        <v>544</v>
      </c>
      <c r="C3439" s="187">
        <v>2.799999952316284</v>
      </c>
      <c r="D3439">
        <v>0</v>
      </c>
      <c r="E3439" s="184"/>
      <c r="F3439" s="184"/>
      <c r="G3439" s="185"/>
      <c r="H3439" s="184"/>
      <c r="I3439" s="185"/>
      <c r="J3439" s="184"/>
      <c r="K3439" s="184"/>
    </row>
    <row r="3440" spans="1:11" ht="12.75">
      <c r="A3440">
        <v>543</v>
      </c>
      <c r="B3440">
        <v>545</v>
      </c>
      <c r="C3440" s="187">
        <v>8.5</v>
      </c>
      <c r="D3440">
        <v>0</v>
      </c>
      <c r="E3440" s="184"/>
      <c r="F3440" s="184"/>
      <c r="G3440" s="185"/>
      <c r="H3440" s="184"/>
      <c r="I3440" s="185"/>
      <c r="J3440" s="184"/>
      <c r="K3440" s="184"/>
    </row>
    <row r="3441" spans="1:11" ht="12.75">
      <c r="A3441">
        <v>543</v>
      </c>
      <c r="B3441">
        <v>551</v>
      </c>
      <c r="C3441" s="187">
        <v>8.100000381469727</v>
      </c>
      <c r="D3441">
        <v>0</v>
      </c>
      <c r="E3441" s="184"/>
      <c r="F3441" s="184"/>
      <c r="G3441" s="185"/>
      <c r="H3441" s="184"/>
      <c r="I3441" s="185"/>
      <c r="J3441" s="184"/>
      <c r="K3441" s="184"/>
    </row>
    <row r="3442" spans="1:11" ht="12.75">
      <c r="A3442">
        <v>543</v>
      </c>
      <c r="B3442">
        <v>552</v>
      </c>
      <c r="C3442" s="187">
        <v>9.199999809265137</v>
      </c>
      <c r="D3442">
        <v>0</v>
      </c>
      <c r="E3442" s="184"/>
      <c r="F3442" s="184"/>
      <c r="G3442" s="185"/>
      <c r="H3442" s="184"/>
      <c r="I3442" s="185"/>
      <c r="J3442" s="184"/>
      <c r="K3442" s="184"/>
    </row>
    <row r="3443" spans="1:11" ht="12.75">
      <c r="A3443">
        <v>544</v>
      </c>
      <c r="B3443">
        <v>519</v>
      </c>
      <c r="C3443" s="187">
        <v>7.099999904632568</v>
      </c>
      <c r="D3443">
        <v>0</v>
      </c>
      <c r="E3443" s="184"/>
      <c r="F3443" s="184"/>
      <c r="G3443" s="185"/>
      <c r="H3443" s="184"/>
      <c r="I3443" s="185"/>
      <c r="J3443" s="184"/>
      <c r="K3443" s="184"/>
    </row>
    <row r="3444" spans="1:11" ht="12.75">
      <c r="A3444">
        <v>544</v>
      </c>
      <c r="B3444">
        <v>521</v>
      </c>
      <c r="C3444" s="187">
        <v>9.100000381469727</v>
      </c>
      <c r="D3444">
        <v>0</v>
      </c>
      <c r="E3444" s="184"/>
      <c r="F3444" s="184"/>
      <c r="G3444" s="185"/>
      <c r="H3444" s="184"/>
      <c r="I3444" s="185"/>
      <c r="J3444" s="184"/>
      <c r="K3444" s="184"/>
    </row>
    <row r="3445" spans="1:11" ht="12.75">
      <c r="A3445">
        <v>544</v>
      </c>
      <c r="B3445">
        <v>538</v>
      </c>
      <c r="C3445" s="187">
        <v>13.300000190734863</v>
      </c>
      <c r="D3445">
        <v>0</v>
      </c>
      <c r="E3445" s="184"/>
      <c r="F3445" s="184"/>
      <c r="G3445" s="185"/>
      <c r="H3445" s="184"/>
      <c r="I3445" s="185"/>
      <c r="J3445" s="184"/>
      <c r="K3445" s="184"/>
    </row>
    <row r="3446" spans="1:11" ht="12.75">
      <c r="A3446">
        <v>544</v>
      </c>
      <c r="B3446">
        <v>542</v>
      </c>
      <c r="C3446" s="187">
        <v>6.900000095367432</v>
      </c>
      <c r="D3446">
        <v>0</v>
      </c>
      <c r="E3446" s="184"/>
      <c r="F3446" s="184"/>
      <c r="G3446" s="185"/>
      <c r="H3446" s="184"/>
      <c r="I3446" s="185"/>
      <c r="J3446" s="184"/>
      <c r="K3446" s="184"/>
    </row>
    <row r="3447" spans="1:11" ht="12.75">
      <c r="A3447">
        <v>544</v>
      </c>
      <c r="B3447">
        <v>543</v>
      </c>
      <c r="C3447" s="187">
        <v>2.799999952316284</v>
      </c>
      <c r="D3447">
        <v>0</v>
      </c>
      <c r="E3447" s="184"/>
      <c r="F3447" s="184"/>
      <c r="G3447" s="185"/>
      <c r="H3447" s="184"/>
      <c r="I3447" s="185"/>
      <c r="J3447" s="184"/>
      <c r="K3447" s="184"/>
    </row>
    <row r="3448" spans="1:11" ht="12.75">
      <c r="A3448">
        <v>544</v>
      </c>
      <c r="B3448">
        <v>545</v>
      </c>
      <c r="C3448" s="187">
        <v>7.300000190734863</v>
      </c>
      <c r="D3448">
        <v>0</v>
      </c>
      <c r="E3448" s="184"/>
      <c r="F3448" s="184"/>
      <c r="G3448" s="185"/>
      <c r="H3448" s="184"/>
      <c r="I3448" s="185"/>
      <c r="J3448" s="184"/>
      <c r="K3448" s="184"/>
    </row>
    <row r="3449" spans="1:11" ht="12.75">
      <c r="A3449">
        <v>544</v>
      </c>
      <c r="B3449">
        <v>551</v>
      </c>
      <c r="C3449" s="187">
        <v>7.5</v>
      </c>
      <c r="D3449">
        <v>0</v>
      </c>
      <c r="E3449" s="184"/>
      <c r="F3449" s="184"/>
      <c r="G3449" s="185"/>
      <c r="H3449" s="184"/>
      <c r="I3449" s="185"/>
      <c r="J3449" s="184"/>
      <c r="K3449" s="184"/>
    </row>
    <row r="3450" spans="1:11" ht="12.75">
      <c r="A3450">
        <v>544</v>
      </c>
      <c r="B3450">
        <v>552</v>
      </c>
      <c r="C3450" s="187">
        <v>6.400000095367432</v>
      </c>
      <c r="D3450">
        <v>0</v>
      </c>
      <c r="E3450" s="184"/>
      <c r="F3450" s="184"/>
      <c r="G3450" s="185"/>
      <c r="H3450" s="184"/>
      <c r="I3450" s="185"/>
      <c r="J3450" s="184"/>
      <c r="K3450" s="184"/>
    </row>
    <row r="3451" spans="1:11" ht="12.75">
      <c r="A3451">
        <v>544</v>
      </c>
      <c r="B3451">
        <v>553</v>
      </c>
      <c r="C3451" s="187">
        <v>5.099999904632568</v>
      </c>
      <c r="D3451">
        <v>0</v>
      </c>
      <c r="E3451" s="184"/>
      <c r="F3451" s="184"/>
      <c r="G3451" s="185"/>
      <c r="H3451" s="184"/>
      <c r="I3451" s="185"/>
      <c r="J3451" s="184"/>
      <c r="K3451" s="184"/>
    </row>
    <row r="3452" spans="1:11" ht="12.75">
      <c r="A3452">
        <v>544</v>
      </c>
      <c r="B3452">
        <v>554</v>
      </c>
      <c r="C3452" s="187">
        <v>4.800000190734863</v>
      </c>
      <c r="D3452">
        <v>0</v>
      </c>
      <c r="E3452" s="184"/>
      <c r="F3452" s="184"/>
      <c r="G3452" s="185"/>
      <c r="H3452" s="184"/>
      <c r="I3452" s="185"/>
      <c r="J3452" s="184"/>
      <c r="K3452" s="184"/>
    </row>
    <row r="3453" spans="1:11" ht="12.75">
      <c r="A3453">
        <v>544</v>
      </c>
      <c r="B3453">
        <v>568</v>
      </c>
      <c r="C3453" s="187">
        <v>15.199999809265137</v>
      </c>
      <c r="D3453">
        <v>0</v>
      </c>
      <c r="E3453" s="184"/>
      <c r="F3453" s="184"/>
      <c r="G3453" s="185"/>
      <c r="H3453" s="184"/>
      <c r="I3453" s="185"/>
      <c r="J3453" s="184"/>
      <c r="K3453" s="184"/>
    </row>
    <row r="3454" spans="1:11" ht="12.75">
      <c r="A3454">
        <v>545</v>
      </c>
      <c r="B3454">
        <v>519</v>
      </c>
      <c r="C3454" s="187">
        <v>9.5</v>
      </c>
      <c r="D3454">
        <v>0</v>
      </c>
      <c r="E3454" s="184"/>
      <c r="F3454" s="184"/>
      <c r="G3454" s="185"/>
      <c r="H3454" s="184"/>
      <c r="I3454" s="185"/>
      <c r="J3454" s="184"/>
      <c r="K3454" s="184"/>
    </row>
    <row r="3455" spans="1:11" ht="12.75">
      <c r="A3455">
        <v>545</v>
      </c>
      <c r="B3455">
        <v>521</v>
      </c>
      <c r="C3455" s="187">
        <v>5.099999904632568</v>
      </c>
      <c r="D3455">
        <v>0</v>
      </c>
      <c r="E3455" s="184"/>
      <c r="F3455" s="184"/>
      <c r="G3455" s="185"/>
      <c r="H3455" s="184"/>
      <c r="I3455" s="185"/>
      <c r="J3455" s="184"/>
      <c r="K3455" s="184"/>
    </row>
    <row r="3456" spans="1:11" ht="12.75">
      <c r="A3456">
        <v>545</v>
      </c>
      <c r="B3456">
        <v>543</v>
      </c>
      <c r="C3456" s="187">
        <v>8.5</v>
      </c>
      <c r="D3456">
        <v>0</v>
      </c>
      <c r="E3456" s="184"/>
      <c r="F3456" s="184"/>
      <c r="G3456" s="185"/>
      <c r="H3456" s="184"/>
      <c r="I3456" s="185"/>
      <c r="J3456" s="184"/>
      <c r="K3456" s="184"/>
    </row>
    <row r="3457" spans="1:11" ht="12.75">
      <c r="A3457">
        <v>545</v>
      </c>
      <c r="B3457">
        <v>544</v>
      </c>
      <c r="C3457" s="187">
        <v>7.300000190734863</v>
      </c>
      <c r="D3457">
        <v>0</v>
      </c>
      <c r="E3457" s="184"/>
      <c r="F3457" s="184"/>
      <c r="G3457" s="185"/>
      <c r="H3457" s="184"/>
      <c r="I3457" s="185"/>
      <c r="J3457" s="184"/>
      <c r="K3457" s="184"/>
    </row>
    <row r="3458" spans="1:11" ht="12.75">
      <c r="A3458">
        <v>545</v>
      </c>
      <c r="B3458">
        <v>546</v>
      </c>
      <c r="C3458" s="187">
        <v>4.400000095367432</v>
      </c>
      <c r="D3458">
        <v>0</v>
      </c>
      <c r="E3458" s="184"/>
      <c r="F3458" s="184"/>
      <c r="G3458" s="185"/>
      <c r="H3458" s="184"/>
      <c r="I3458" s="185"/>
      <c r="J3458" s="184"/>
      <c r="K3458" s="184"/>
    </row>
    <row r="3459" spans="1:11" ht="12.75">
      <c r="A3459">
        <v>545</v>
      </c>
      <c r="B3459">
        <v>547</v>
      </c>
      <c r="C3459" s="187">
        <v>8.300000190734863</v>
      </c>
      <c r="D3459">
        <v>0</v>
      </c>
      <c r="E3459" s="184"/>
      <c r="F3459" s="184"/>
      <c r="G3459" s="185"/>
      <c r="H3459" s="184"/>
      <c r="I3459" s="185"/>
      <c r="J3459" s="184"/>
      <c r="K3459" s="184"/>
    </row>
    <row r="3460" spans="1:11" ht="12.75">
      <c r="A3460">
        <v>545</v>
      </c>
      <c r="B3460">
        <v>551</v>
      </c>
      <c r="C3460" s="187">
        <v>13.600000381469727</v>
      </c>
      <c r="D3460">
        <v>0</v>
      </c>
      <c r="E3460" s="184"/>
      <c r="F3460" s="184"/>
      <c r="G3460" s="185"/>
      <c r="H3460" s="184"/>
      <c r="I3460" s="185"/>
      <c r="J3460" s="184"/>
      <c r="K3460" s="184"/>
    </row>
    <row r="3461" spans="1:11" ht="12.75">
      <c r="A3461">
        <v>545</v>
      </c>
      <c r="B3461">
        <v>552</v>
      </c>
      <c r="C3461" s="187">
        <v>12.100000381469727</v>
      </c>
      <c r="D3461">
        <v>0</v>
      </c>
      <c r="E3461" s="184"/>
      <c r="F3461" s="184"/>
      <c r="G3461" s="185"/>
      <c r="H3461" s="184"/>
      <c r="I3461" s="185"/>
      <c r="J3461" s="184"/>
      <c r="K3461" s="184"/>
    </row>
    <row r="3462" spans="1:11" ht="12.75">
      <c r="A3462">
        <v>545</v>
      </c>
      <c r="B3462">
        <v>553</v>
      </c>
      <c r="C3462" s="187">
        <v>6.300000190734863</v>
      </c>
      <c r="D3462">
        <v>0</v>
      </c>
      <c r="E3462" s="184"/>
      <c r="F3462" s="184"/>
      <c r="G3462" s="185"/>
      <c r="H3462" s="184"/>
      <c r="I3462" s="185"/>
      <c r="J3462" s="184"/>
      <c r="K3462" s="184"/>
    </row>
    <row r="3463" spans="1:11" ht="12.75">
      <c r="A3463">
        <v>545</v>
      </c>
      <c r="B3463">
        <v>554</v>
      </c>
      <c r="C3463" s="187">
        <v>9.800000190734863</v>
      </c>
      <c r="D3463">
        <v>0</v>
      </c>
      <c r="E3463" s="184"/>
      <c r="F3463" s="184"/>
      <c r="G3463" s="185"/>
      <c r="H3463" s="184"/>
      <c r="I3463" s="185"/>
      <c r="J3463" s="184"/>
      <c r="K3463" s="184"/>
    </row>
    <row r="3464" spans="1:11" ht="12.75">
      <c r="A3464">
        <v>545</v>
      </c>
      <c r="B3464">
        <v>555</v>
      </c>
      <c r="C3464" s="187">
        <v>5.900000095367432</v>
      </c>
      <c r="D3464">
        <v>0</v>
      </c>
      <c r="E3464" s="184"/>
      <c r="F3464" s="184"/>
      <c r="G3464" s="185"/>
      <c r="H3464" s="184"/>
      <c r="I3464" s="185"/>
      <c r="J3464" s="184"/>
      <c r="K3464" s="184"/>
    </row>
    <row r="3465" spans="1:11" ht="12.75">
      <c r="A3465">
        <v>545</v>
      </c>
      <c r="B3465">
        <v>556</v>
      </c>
      <c r="C3465" s="187">
        <v>8.800000190734863</v>
      </c>
      <c r="D3465">
        <v>0</v>
      </c>
      <c r="E3465" s="184"/>
      <c r="F3465" s="184"/>
      <c r="G3465" s="185"/>
      <c r="H3465" s="184"/>
      <c r="I3465" s="185"/>
      <c r="J3465" s="184"/>
      <c r="K3465" s="184"/>
    </row>
    <row r="3466" spans="1:11" ht="12.75">
      <c r="A3466">
        <v>545</v>
      </c>
      <c r="B3466">
        <v>568</v>
      </c>
      <c r="C3466" s="187">
        <v>9.100000381469727</v>
      </c>
      <c r="D3466">
        <v>0</v>
      </c>
      <c r="E3466" s="184"/>
      <c r="F3466" s="184"/>
      <c r="G3466" s="185"/>
      <c r="H3466" s="184"/>
      <c r="I3466" s="185"/>
      <c r="J3466" s="184"/>
      <c r="K3466" s="184"/>
    </row>
    <row r="3467" spans="1:11" ht="12.75">
      <c r="A3467">
        <v>545</v>
      </c>
      <c r="B3467">
        <v>577</v>
      </c>
      <c r="C3467" s="187">
        <v>6.400000095367432</v>
      </c>
      <c r="D3467">
        <v>0</v>
      </c>
      <c r="E3467" s="184"/>
      <c r="F3467" s="184"/>
      <c r="G3467" s="185"/>
      <c r="H3467" s="184"/>
      <c r="I3467" s="185"/>
      <c r="J3467" s="184"/>
      <c r="K3467" s="184"/>
    </row>
    <row r="3468" spans="1:11" ht="12.75">
      <c r="A3468">
        <v>545</v>
      </c>
      <c r="B3468">
        <v>972</v>
      </c>
      <c r="C3468" s="187">
        <v>65.5</v>
      </c>
      <c r="D3468">
        <v>0</v>
      </c>
      <c r="E3468" s="184"/>
      <c r="F3468" s="184"/>
      <c r="G3468" s="185"/>
      <c r="H3468" s="184"/>
      <c r="I3468" s="185"/>
      <c r="J3468" s="184"/>
      <c r="K3468" s="184"/>
    </row>
    <row r="3469" spans="1:11" ht="12.75">
      <c r="A3469">
        <v>546</v>
      </c>
      <c r="B3469">
        <v>519</v>
      </c>
      <c r="C3469" s="187">
        <v>12.600000381469727</v>
      </c>
      <c r="D3469">
        <v>0</v>
      </c>
      <c r="E3469" s="184"/>
      <c r="F3469" s="184"/>
      <c r="G3469" s="185"/>
      <c r="H3469" s="184"/>
      <c r="I3469" s="185"/>
      <c r="J3469" s="184"/>
      <c r="K3469" s="184"/>
    </row>
    <row r="3470" spans="1:11" ht="12.75">
      <c r="A3470">
        <v>546</v>
      </c>
      <c r="B3470">
        <v>520</v>
      </c>
      <c r="C3470" s="187">
        <v>12.5</v>
      </c>
      <c r="D3470">
        <v>0</v>
      </c>
      <c r="E3470" s="184"/>
      <c r="F3470" s="184"/>
      <c r="G3470" s="185"/>
      <c r="H3470" s="184"/>
      <c r="I3470" s="185"/>
      <c r="J3470" s="184"/>
      <c r="K3470" s="184"/>
    </row>
    <row r="3471" spans="1:11" ht="12.75">
      <c r="A3471">
        <v>546</v>
      </c>
      <c r="B3471">
        <v>521</v>
      </c>
      <c r="C3471" s="187">
        <v>6</v>
      </c>
      <c r="D3471">
        <v>0</v>
      </c>
      <c r="E3471" s="184"/>
      <c r="F3471" s="184"/>
      <c r="G3471" s="185"/>
      <c r="H3471" s="184"/>
      <c r="I3471" s="185"/>
      <c r="J3471" s="184"/>
      <c r="K3471" s="184"/>
    </row>
    <row r="3472" spans="1:11" ht="12.75">
      <c r="A3472">
        <v>546</v>
      </c>
      <c r="B3472">
        <v>545</v>
      </c>
      <c r="C3472" s="187">
        <v>4.400000095367432</v>
      </c>
      <c r="D3472">
        <v>0</v>
      </c>
      <c r="E3472" s="184"/>
      <c r="F3472" s="184"/>
      <c r="G3472" s="185"/>
      <c r="H3472" s="184"/>
      <c r="I3472" s="185"/>
      <c r="J3472" s="184"/>
      <c r="K3472" s="184"/>
    </row>
    <row r="3473" spans="1:11" ht="12.75">
      <c r="A3473">
        <v>546</v>
      </c>
      <c r="B3473">
        <v>547</v>
      </c>
      <c r="C3473" s="187">
        <v>4.599999904632568</v>
      </c>
      <c r="D3473">
        <v>0</v>
      </c>
      <c r="E3473" s="184"/>
      <c r="F3473" s="184"/>
      <c r="G3473" s="185"/>
      <c r="H3473" s="184"/>
      <c r="I3473" s="185"/>
      <c r="J3473" s="184"/>
      <c r="K3473" s="184"/>
    </row>
    <row r="3474" spans="1:11" ht="12.75">
      <c r="A3474">
        <v>546</v>
      </c>
      <c r="B3474">
        <v>548</v>
      </c>
      <c r="C3474" s="187">
        <v>7.699999809265137</v>
      </c>
      <c r="D3474">
        <v>0</v>
      </c>
      <c r="E3474" s="184"/>
      <c r="F3474" s="184"/>
      <c r="G3474" s="185"/>
      <c r="H3474" s="184"/>
      <c r="I3474" s="185"/>
      <c r="J3474" s="184"/>
      <c r="K3474" s="184"/>
    </row>
    <row r="3475" spans="1:11" ht="12.75">
      <c r="A3475">
        <v>546</v>
      </c>
      <c r="B3475">
        <v>553</v>
      </c>
      <c r="C3475" s="187">
        <v>9.399999618530273</v>
      </c>
      <c r="D3475">
        <v>0</v>
      </c>
      <c r="E3475" s="184"/>
      <c r="F3475" s="184"/>
      <c r="G3475" s="185"/>
      <c r="H3475" s="184"/>
      <c r="I3475" s="185"/>
      <c r="J3475" s="184"/>
      <c r="K3475" s="184"/>
    </row>
    <row r="3476" spans="1:11" ht="12.75">
      <c r="A3476">
        <v>546</v>
      </c>
      <c r="B3476">
        <v>555</v>
      </c>
      <c r="C3476" s="187">
        <v>9.300000190734863</v>
      </c>
      <c r="D3476">
        <v>0</v>
      </c>
      <c r="E3476" s="184"/>
      <c r="F3476" s="184"/>
      <c r="G3476" s="185"/>
      <c r="H3476" s="184"/>
      <c r="I3476" s="185"/>
      <c r="J3476" s="184"/>
      <c r="K3476" s="184"/>
    </row>
    <row r="3477" spans="1:11" ht="12.75">
      <c r="A3477">
        <v>546</v>
      </c>
      <c r="B3477">
        <v>556</v>
      </c>
      <c r="C3477" s="187">
        <v>5</v>
      </c>
      <c r="D3477">
        <v>0</v>
      </c>
      <c r="E3477" s="184"/>
      <c r="F3477" s="184"/>
      <c r="G3477" s="185"/>
      <c r="H3477" s="184"/>
      <c r="I3477" s="185"/>
      <c r="J3477" s="184"/>
      <c r="K3477" s="184"/>
    </row>
    <row r="3478" spans="1:11" ht="12.75">
      <c r="A3478">
        <v>546</v>
      </c>
      <c r="B3478">
        <v>557</v>
      </c>
      <c r="C3478" s="187">
        <v>7.199999809265137</v>
      </c>
      <c r="D3478">
        <v>0</v>
      </c>
      <c r="E3478" s="184"/>
      <c r="F3478" s="184"/>
      <c r="G3478" s="185"/>
      <c r="H3478" s="184"/>
      <c r="I3478" s="185"/>
      <c r="J3478" s="184"/>
      <c r="K3478" s="184"/>
    </row>
    <row r="3479" spans="1:11" ht="12.75">
      <c r="A3479">
        <v>546</v>
      </c>
      <c r="B3479">
        <v>559</v>
      </c>
      <c r="C3479" s="187">
        <v>10.600000381469727</v>
      </c>
      <c r="D3479">
        <v>0</v>
      </c>
      <c r="E3479" s="184"/>
      <c r="F3479" s="184"/>
      <c r="G3479" s="185"/>
      <c r="H3479" s="184"/>
      <c r="I3479" s="185"/>
      <c r="J3479" s="184"/>
      <c r="K3479" s="184"/>
    </row>
    <row r="3480" spans="1:11" ht="12.75">
      <c r="A3480">
        <v>546</v>
      </c>
      <c r="B3480">
        <v>567</v>
      </c>
      <c r="C3480" s="187">
        <v>11.800000190734863</v>
      </c>
      <c r="D3480">
        <v>0</v>
      </c>
      <c r="E3480" s="184"/>
      <c r="F3480" s="184"/>
      <c r="G3480" s="185"/>
      <c r="H3480" s="184"/>
      <c r="I3480" s="185"/>
      <c r="J3480" s="184"/>
      <c r="K3480" s="184"/>
    </row>
    <row r="3481" spans="1:11" ht="12.75">
      <c r="A3481">
        <v>546</v>
      </c>
      <c r="B3481">
        <v>568</v>
      </c>
      <c r="C3481" s="187">
        <v>7.800000190734863</v>
      </c>
      <c r="D3481">
        <v>0</v>
      </c>
      <c r="E3481" s="184"/>
      <c r="F3481" s="184"/>
      <c r="G3481" s="185"/>
      <c r="H3481" s="184"/>
      <c r="I3481" s="185"/>
      <c r="J3481" s="184"/>
      <c r="K3481" s="184"/>
    </row>
    <row r="3482" spans="1:11" ht="12.75">
      <c r="A3482">
        <v>546</v>
      </c>
      <c r="B3482">
        <v>577</v>
      </c>
      <c r="C3482" s="187">
        <v>7.900000095367432</v>
      </c>
      <c r="D3482">
        <v>0</v>
      </c>
      <c r="E3482" s="184"/>
      <c r="F3482" s="184"/>
      <c r="G3482" s="185"/>
      <c r="H3482" s="184"/>
      <c r="I3482" s="185"/>
      <c r="J3482" s="184"/>
      <c r="K3482" s="184"/>
    </row>
    <row r="3483" spans="1:11" ht="12.75">
      <c r="A3483">
        <v>547</v>
      </c>
      <c r="B3483">
        <v>520</v>
      </c>
      <c r="C3483" s="187">
        <v>11.600000381469727</v>
      </c>
      <c r="D3483">
        <v>0</v>
      </c>
      <c r="E3483" s="184"/>
      <c r="F3483" s="184"/>
      <c r="G3483" s="185"/>
      <c r="H3483" s="184"/>
      <c r="I3483" s="185"/>
      <c r="J3483" s="184"/>
      <c r="K3483" s="184"/>
    </row>
    <row r="3484" spans="1:11" ht="12.75">
      <c r="A3484">
        <v>547</v>
      </c>
      <c r="B3484">
        <v>521</v>
      </c>
      <c r="C3484" s="187">
        <v>6.900000095367432</v>
      </c>
      <c r="D3484">
        <v>0</v>
      </c>
      <c r="E3484" s="184"/>
      <c r="F3484" s="184"/>
      <c r="G3484" s="185"/>
      <c r="H3484" s="184"/>
      <c r="I3484" s="185"/>
      <c r="J3484" s="184"/>
      <c r="K3484" s="184"/>
    </row>
    <row r="3485" spans="1:11" ht="12.75">
      <c r="A3485">
        <v>547</v>
      </c>
      <c r="B3485">
        <v>522</v>
      </c>
      <c r="C3485" s="187">
        <v>15.199999809265137</v>
      </c>
      <c r="D3485">
        <v>0</v>
      </c>
      <c r="E3485" s="184"/>
      <c r="F3485" s="184"/>
      <c r="G3485" s="185"/>
      <c r="H3485" s="184"/>
      <c r="I3485" s="185"/>
      <c r="J3485" s="184"/>
      <c r="K3485" s="184"/>
    </row>
    <row r="3486" spans="1:11" ht="12.75">
      <c r="A3486">
        <v>547</v>
      </c>
      <c r="B3486">
        <v>545</v>
      </c>
      <c r="C3486" s="187">
        <v>8.300000190734863</v>
      </c>
      <c r="D3486">
        <v>0</v>
      </c>
      <c r="E3486" s="184"/>
      <c r="F3486" s="184"/>
      <c r="G3486" s="185"/>
      <c r="H3486" s="184"/>
      <c r="I3486" s="185"/>
      <c r="J3486" s="184"/>
      <c r="K3486" s="184"/>
    </row>
    <row r="3487" spans="1:11" ht="12.75">
      <c r="A3487">
        <v>547</v>
      </c>
      <c r="B3487">
        <v>546</v>
      </c>
      <c r="C3487" s="187">
        <v>4.599999904632568</v>
      </c>
      <c r="D3487">
        <v>0</v>
      </c>
      <c r="E3487" s="184"/>
      <c r="F3487" s="184"/>
      <c r="G3487" s="185"/>
      <c r="H3487" s="184"/>
      <c r="I3487" s="185"/>
      <c r="J3487" s="184"/>
      <c r="K3487" s="184"/>
    </row>
    <row r="3488" spans="1:11" ht="12.75">
      <c r="A3488">
        <v>547</v>
      </c>
      <c r="B3488">
        <v>548</v>
      </c>
      <c r="C3488" s="187">
        <v>6.099999904632568</v>
      </c>
      <c r="D3488">
        <v>0</v>
      </c>
      <c r="E3488" s="184"/>
      <c r="F3488" s="184"/>
      <c r="G3488" s="185"/>
      <c r="H3488" s="184"/>
      <c r="I3488" s="185"/>
      <c r="J3488" s="184"/>
      <c r="K3488" s="184"/>
    </row>
    <row r="3489" spans="1:11" ht="12.75">
      <c r="A3489">
        <v>547</v>
      </c>
      <c r="B3489">
        <v>549</v>
      </c>
      <c r="C3489" s="187">
        <v>12.800000190734863</v>
      </c>
      <c r="D3489">
        <v>0</v>
      </c>
      <c r="E3489" s="184"/>
      <c r="F3489" s="184"/>
      <c r="G3489" s="185"/>
      <c r="H3489" s="184"/>
      <c r="I3489" s="185"/>
      <c r="J3489" s="184"/>
      <c r="K3489" s="184"/>
    </row>
    <row r="3490" spans="1:11" ht="12.75">
      <c r="A3490">
        <v>547</v>
      </c>
      <c r="B3490">
        <v>556</v>
      </c>
      <c r="C3490" s="187">
        <v>8.800000190734863</v>
      </c>
      <c r="D3490">
        <v>0</v>
      </c>
      <c r="E3490" s="184"/>
      <c r="F3490" s="184"/>
      <c r="G3490" s="185"/>
      <c r="H3490" s="184"/>
      <c r="I3490" s="185"/>
      <c r="J3490" s="184"/>
      <c r="K3490" s="184"/>
    </row>
    <row r="3491" spans="1:11" ht="12.75">
      <c r="A3491">
        <v>547</v>
      </c>
      <c r="B3491">
        <v>557</v>
      </c>
      <c r="C3491" s="187">
        <v>8</v>
      </c>
      <c r="D3491">
        <v>0</v>
      </c>
      <c r="E3491" s="184"/>
      <c r="F3491" s="184"/>
      <c r="G3491" s="185"/>
      <c r="H3491" s="184"/>
      <c r="I3491" s="185"/>
      <c r="J3491" s="184"/>
      <c r="K3491" s="184"/>
    </row>
    <row r="3492" spans="1:11" ht="12.75">
      <c r="A3492">
        <v>547</v>
      </c>
      <c r="B3492">
        <v>559</v>
      </c>
      <c r="C3492" s="187">
        <v>10.199999809265137</v>
      </c>
      <c r="D3492">
        <v>0</v>
      </c>
      <c r="E3492" s="184"/>
      <c r="F3492" s="184"/>
      <c r="G3492" s="185"/>
      <c r="H3492" s="184"/>
      <c r="I3492" s="185"/>
      <c r="J3492" s="184"/>
      <c r="K3492" s="184"/>
    </row>
    <row r="3493" spans="1:11" ht="12.75">
      <c r="A3493">
        <v>547</v>
      </c>
      <c r="B3493">
        <v>972</v>
      </c>
      <c r="C3493" s="187">
        <v>58</v>
      </c>
      <c r="D3493">
        <v>0</v>
      </c>
      <c r="E3493" s="184"/>
      <c r="F3493" s="184"/>
      <c r="G3493" s="185"/>
      <c r="H3493" s="184"/>
      <c r="I3493" s="185"/>
      <c r="J3493" s="184"/>
      <c r="K3493" s="184"/>
    </row>
    <row r="3494" spans="1:11" ht="12.75">
      <c r="A3494">
        <v>547</v>
      </c>
      <c r="B3494">
        <v>977</v>
      </c>
      <c r="C3494" s="187">
        <v>86</v>
      </c>
      <c r="D3494">
        <v>0</v>
      </c>
      <c r="E3494" s="184"/>
      <c r="F3494" s="184"/>
      <c r="G3494" s="185"/>
      <c r="H3494" s="184"/>
      <c r="I3494" s="185"/>
      <c r="J3494" s="184"/>
      <c r="K3494" s="184"/>
    </row>
    <row r="3495" spans="1:11" ht="12.75">
      <c r="A3495">
        <v>547</v>
      </c>
      <c r="B3495">
        <v>978</v>
      </c>
      <c r="C3495" s="187">
        <v>108</v>
      </c>
      <c r="D3495">
        <v>0</v>
      </c>
      <c r="E3495" s="184"/>
      <c r="F3495" s="184"/>
      <c r="G3495" s="185"/>
      <c r="H3495" s="184"/>
      <c r="I3495" s="185"/>
      <c r="J3495" s="184"/>
      <c r="K3495" s="184"/>
    </row>
    <row r="3496" spans="1:11" ht="12.75">
      <c r="A3496">
        <v>547</v>
      </c>
      <c r="B3496">
        <v>979</v>
      </c>
      <c r="C3496" s="187">
        <v>91.5</v>
      </c>
      <c r="D3496">
        <v>0</v>
      </c>
      <c r="E3496" s="184"/>
      <c r="F3496" s="184"/>
      <c r="G3496" s="185"/>
      <c r="H3496" s="184"/>
      <c r="I3496" s="185"/>
      <c r="J3496" s="184"/>
      <c r="K3496" s="184"/>
    </row>
    <row r="3497" spans="1:11" ht="12.75">
      <c r="A3497">
        <v>547</v>
      </c>
      <c r="B3497">
        <v>980</v>
      </c>
      <c r="C3497" s="187">
        <v>97</v>
      </c>
      <c r="D3497">
        <v>0</v>
      </c>
      <c r="E3497" s="184"/>
      <c r="F3497" s="184"/>
      <c r="G3497" s="185"/>
      <c r="H3497" s="184"/>
      <c r="I3497" s="185"/>
      <c r="J3497" s="184"/>
      <c r="K3497" s="184"/>
    </row>
    <row r="3498" spans="1:11" ht="12.75">
      <c r="A3498">
        <v>547</v>
      </c>
      <c r="B3498">
        <v>981</v>
      </c>
      <c r="C3498" s="187">
        <v>97</v>
      </c>
      <c r="D3498">
        <v>0</v>
      </c>
      <c r="E3498" s="184"/>
      <c r="F3498" s="184"/>
      <c r="G3498" s="185"/>
      <c r="H3498" s="184"/>
      <c r="I3498" s="185"/>
      <c r="J3498" s="184"/>
      <c r="K3498" s="184"/>
    </row>
    <row r="3499" spans="1:11" ht="12.75">
      <c r="A3499">
        <v>547</v>
      </c>
      <c r="B3499">
        <v>982</v>
      </c>
      <c r="C3499" s="187">
        <v>123</v>
      </c>
      <c r="D3499">
        <v>0</v>
      </c>
      <c r="E3499" s="184"/>
      <c r="F3499" s="184"/>
      <c r="G3499" s="185"/>
      <c r="H3499" s="184"/>
      <c r="I3499" s="185"/>
      <c r="J3499" s="184"/>
      <c r="K3499" s="184"/>
    </row>
    <row r="3500" spans="1:11" ht="12.75">
      <c r="A3500">
        <v>547</v>
      </c>
      <c r="B3500">
        <v>983</v>
      </c>
      <c r="C3500" s="187">
        <v>112</v>
      </c>
      <c r="D3500">
        <v>0</v>
      </c>
      <c r="E3500" s="184"/>
      <c r="F3500" s="184"/>
      <c r="G3500" s="185"/>
      <c r="H3500" s="184"/>
      <c r="I3500" s="185"/>
      <c r="J3500" s="184"/>
      <c r="K3500" s="184"/>
    </row>
    <row r="3501" spans="1:11" ht="12.75">
      <c r="A3501">
        <v>547</v>
      </c>
      <c r="B3501">
        <v>984</v>
      </c>
      <c r="C3501" s="187">
        <v>118</v>
      </c>
      <c r="D3501">
        <v>0</v>
      </c>
      <c r="E3501" s="184"/>
      <c r="F3501" s="184"/>
      <c r="G3501" s="185"/>
      <c r="H3501" s="184"/>
      <c r="I3501" s="185"/>
      <c r="J3501" s="184"/>
      <c r="K3501" s="184"/>
    </row>
    <row r="3502" spans="1:11" ht="12.75">
      <c r="A3502">
        <v>547</v>
      </c>
      <c r="B3502">
        <v>985</v>
      </c>
      <c r="C3502" s="187">
        <v>116</v>
      </c>
      <c r="D3502">
        <v>0</v>
      </c>
      <c r="E3502" s="184"/>
      <c r="F3502" s="184"/>
      <c r="G3502" s="185"/>
      <c r="H3502" s="184"/>
      <c r="I3502" s="185"/>
      <c r="J3502" s="184"/>
      <c r="K3502" s="184"/>
    </row>
    <row r="3503" spans="1:11" ht="12.75">
      <c r="A3503">
        <v>548</v>
      </c>
      <c r="B3503">
        <v>521</v>
      </c>
      <c r="C3503" s="187">
        <v>12.5</v>
      </c>
      <c r="D3503">
        <v>0</v>
      </c>
      <c r="E3503" s="184"/>
      <c r="F3503" s="184"/>
      <c r="G3503" s="185"/>
      <c r="H3503" s="184"/>
      <c r="I3503" s="185"/>
      <c r="J3503" s="184"/>
      <c r="K3503" s="184"/>
    </row>
    <row r="3504" spans="1:11" ht="12.75">
      <c r="A3504">
        <v>548</v>
      </c>
      <c r="B3504">
        <v>522</v>
      </c>
      <c r="C3504" s="187">
        <v>14.899999618530273</v>
      </c>
      <c r="D3504">
        <v>0</v>
      </c>
      <c r="E3504" s="184"/>
      <c r="F3504" s="184"/>
      <c r="G3504" s="185"/>
      <c r="H3504" s="184"/>
      <c r="I3504" s="185"/>
      <c r="J3504" s="184"/>
      <c r="K3504" s="184"/>
    </row>
    <row r="3505" spans="1:11" ht="12.75">
      <c r="A3505">
        <v>548</v>
      </c>
      <c r="B3505">
        <v>546</v>
      </c>
      <c r="C3505" s="187">
        <v>7.699999809265137</v>
      </c>
      <c r="D3505">
        <v>0</v>
      </c>
      <c r="E3505" s="184"/>
      <c r="F3505" s="184"/>
      <c r="G3505" s="185"/>
      <c r="H3505" s="184"/>
      <c r="I3505" s="185"/>
      <c r="J3505" s="184"/>
      <c r="K3505" s="184"/>
    </row>
    <row r="3506" spans="1:11" ht="12.75">
      <c r="A3506">
        <v>548</v>
      </c>
      <c r="B3506">
        <v>547</v>
      </c>
      <c r="C3506" s="187">
        <v>6.099999904632568</v>
      </c>
      <c r="D3506">
        <v>0</v>
      </c>
      <c r="E3506" s="184"/>
      <c r="F3506" s="184"/>
      <c r="G3506" s="185"/>
      <c r="H3506" s="184"/>
      <c r="I3506" s="185"/>
      <c r="J3506" s="184"/>
      <c r="K3506" s="184"/>
    </row>
    <row r="3507" spans="1:11" ht="12.75">
      <c r="A3507">
        <v>548</v>
      </c>
      <c r="B3507">
        <v>549</v>
      </c>
      <c r="C3507" s="187">
        <v>7.5</v>
      </c>
      <c r="D3507">
        <v>0</v>
      </c>
      <c r="E3507" s="184"/>
      <c r="F3507" s="184"/>
      <c r="G3507" s="185"/>
      <c r="H3507" s="184"/>
      <c r="I3507" s="185"/>
      <c r="J3507" s="184"/>
      <c r="K3507" s="184"/>
    </row>
    <row r="3508" spans="1:11" ht="12.75">
      <c r="A3508">
        <v>548</v>
      </c>
      <c r="B3508">
        <v>556</v>
      </c>
      <c r="C3508" s="187">
        <v>8.300000190734863</v>
      </c>
      <c r="D3508">
        <v>0</v>
      </c>
      <c r="E3508" s="184"/>
      <c r="F3508" s="184"/>
      <c r="G3508" s="185"/>
      <c r="H3508" s="184"/>
      <c r="I3508" s="185"/>
      <c r="J3508" s="184"/>
      <c r="K3508" s="184"/>
    </row>
    <row r="3509" spans="1:11" ht="12.75">
      <c r="A3509">
        <v>548</v>
      </c>
      <c r="B3509">
        <v>557</v>
      </c>
      <c r="C3509" s="187">
        <v>4.699999809265137</v>
      </c>
      <c r="D3509">
        <v>0</v>
      </c>
      <c r="E3509" s="184"/>
      <c r="F3509" s="184"/>
      <c r="G3509" s="185"/>
      <c r="H3509" s="184"/>
      <c r="I3509" s="185"/>
      <c r="J3509" s="184"/>
      <c r="K3509" s="184"/>
    </row>
    <row r="3510" spans="1:11" ht="12.75">
      <c r="A3510">
        <v>548</v>
      </c>
      <c r="B3510">
        <v>558</v>
      </c>
      <c r="C3510" s="187">
        <v>6</v>
      </c>
      <c r="D3510">
        <v>0</v>
      </c>
      <c r="E3510" s="184"/>
      <c r="F3510" s="184"/>
      <c r="G3510" s="185"/>
      <c r="H3510" s="184"/>
      <c r="I3510" s="185"/>
      <c r="J3510" s="184"/>
      <c r="K3510" s="184"/>
    </row>
    <row r="3511" spans="1:11" ht="12.75">
      <c r="A3511">
        <v>548</v>
      </c>
      <c r="B3511">
        <v>559</v>
      </c>
      <c r="C3511" s="187">
        <v>4.699999809265137</v>
      </c>
      <c r="D3511">
        <v>0</v>
      </c>
      <c r="E3511" s="184"/>
      <c r="F3511" s="184"/>
      <c r="G3511" s="185"/>
      <c r="H3511" s="184"/>
      <c r="I3511" s="185"/>
      <c r="J3511" s="184"/>
      <c r="K3511" s="184"/>
    </row>
    <row r="3512" spans="1:11" ht="12.75">
      <c r="A3512">
        <v>548</v>
      </c>
      <c r="B3512">
        <v>560</v>
      </c>
      <c r="C3512" s="187">
        <v>9.399999618530273</v>
      </c>
      <c r="D3512">
        <v>0</v>
      </c>
      <c r="E3512" s="184"/>
      <c r="F3512" s="184"/>
      <c r="G3512" s="185"/>
      <c r="H3512" s="184"/>
      <c r="I3512" s="185"/>
      <c r="J3512" s="184"/>
      <c r="K3512" s="184"/>
    </row>
    <row r="3513" spans="1:11" ht="12.75">
      <c r="A3513">
        <v>548</v>
      </c>
      <c r="B3513">
        <v>562</v>
      </c>
      <c r="C3513" s="187">
        <v>20.399999618530273</v>
      </c>
      <c r="D3513">
        <v>0</v>
      </c>
      <c r="E3513" s="184"/>
      <c r="F3513" s="184"/>
      <c r="G3513" s="185"/>
      <c r="H3513" s="184"/>
      <c r="I3513" s="185"/>
      <c r="J3513" s="184"/>
      <c r="K3513" s="184"/>
    </row>
    <row r="3514" spans="1:11" ht="12.75">
      <c r="A3514">
        <v>549</v>
      </c>
      <c r="B3514">
        <v>520</v>
      </c>
      <c r="C3514" s="187">
        <v>23.799999237060547</v>
      </c>
      <c r="D3514">
        <v>0</v>
      </c>
      <c r="E3514" s="184"/>
      <c r="F3514" s="184"/>
      <c r="G3514" s="185"/>
      <c r="H3514" s="184"/>
      <c r="I3514" s="185"/>
      <c r="J3514" s="184"/>
      <c r="K3514" s="184"/>
    </row>
    <row r="3515" spans="1:11" ht="12.75">
      <c r="A3515">
        <v>549</v>
      </c>
      <c r="B3515">
        <v>522</v>
      </c>
      <c r="C3515" s="187">
        <v>11</v>
      </c>
      <c r="D3515">
        <v>0</v>
      </c>
      <c r="E3515" s="184"/>
      <c r="F3515" s="184"/>
      <c r="G3515" s="185"/>
      <c r="H3515" s="184"/>
      <c r="I3515" s="185"/>
      <c r="J3515" s="184"/>
      <c r="K3515" s="184"/>
    </row>
    <row r="3516" spans="1:11" ht="12.75">
      <c r="A3516">
        <v>549</v>
      </c>
      <c r="B3516">
        <v>547</v>
      </c>
      <c r="C3516" s="187">
        <v>12.800000190734863</v>
      </c>
      <c r="D3516">
        <v>0</v>
      </c>
      <c r="E3516" s="184"/>
      <c r="F3516" s="184"/>
      <c r="G3516" s="185"/>
      <c r="H3516" s="184"/>
      <c r="I3516" s="185"/>
      <c r="J3516" s="184"/>
      <c r="K3516" s="184"/>
    </row>
    <row r="3517" spans="1:11" ht="12.75">
      <c r="A3517">
        <v>549</v>
      </c>
      <c r="B3517">
        <v>548</v>
      </c>
      <c r="C3517" s="187">
        <v>7.5</v>
      </c>
      <c r="D3517">
        <v>0</v>
      </c>
      <c r="E3517" s="184"/>
      <c r="F3517" s="184"/>
      <c r="G3517" s="185"/>
      <c r="H3517" s="184"/>
      <c r="I3517" s="185"/>
      <c r="J3517" s="184"/>
      <c r="K3517" s="184"/>
    </row>
    <row r="3518" spans="1:11" ht="12.75">
      <c r="A3518">
        <v>549</v>
      </c>
      <c r="B3518">
        <v>550</v>
      </c>
      <c r="C3518" s="187">
        <v>12.699999809265137</v>
      </c>
      <c r="D3518">
        <v>0</v>
      </c>
      <c r="E3518" s="184"/>
      <c r="F3518" s="184"/>
      <c r="G3518" s="185"/>
      <c r="H3518" s="184"/>
      <c r="I3518" s="185"/>
      <c r="J3518" s="184"/>
      <c r="K3518" s="184"/>
    </row>
    <row r="3519" spans="1:11" ht="12.75">
      <c r="A3519">
        <v>549</v>
      </c>
      <c r="B3519">
        <v>557</v>
      </c>
      <c r="C3519" s="187">
        <v>11.600000381469727</v>
      </c>
      <c r="D3519">
        <v>0</v>
      </c>
      <c r="E3519" s="184"/>
      <c r="F3519" s="184"/>
      <c r="G3519" s="185"/>
      <c r="H3519" s="184"/>
      <c r="I3519" s="185"/>
      <c r="J3519" s="184"/>
      <c r="K3519" s="184"/>
    </row>
    <row r="3520" spans="1:11" ht="12.75">
      <c r="A3520">
        <v>549</v>
      </c>
      <c r="B3520">
        <v>559</v>
      </c>
      <c r="C3520" s="187">
        <v>7.800000190734863</v>
      </c>
      <c r="D3520">
        <v>0</v>
      </c>
      <c r="E3520" s="184"/>
      <c r="F3520" s="184"/>
      <c r="G3520" s="185"/>
      <c r="H3520" s="184"/>
      <c r="I3520" s="185"/>
      <c r="J3520" s="184"/>
      <c r="K3520" s="184"/>
    </row>
    <row r="3521" spans="1:11" ht="12.75">
      <c r="A3521">
        <v>549</v>
      </c>
      <c r="B3521">
        <v>560</v>
      </c>
      <c r="C3521" s="187">
        <v>8.399999618530273</v>
      </c>
      <c r="D3521">
        <v>0</v>
      </c>
      <c r="E3521" s="184"/>
      <c r="F3521" s="184"/>
      <c r="G3521" s="185"/>
      <c r="H3521" s="184"/>
      <c r="I3521" s="185"/>
      <c r="J3521" s="184"/>
      <c r="K3521" s="184"/>
    </row>
    <row r="3522" spans="1:11" ht="12.75">
      <c r="A3522">
        <v>549</v>
      </c>
      <c r="B3522">
        <v>561</v>
      </c>
      <c r="C3522" s="187">
        <v>9.899999618530273</v>
      </c>
      <c r="D3522">
        <v>0</v>
      </c>
      <c r="E3522" s="184"/>
      <c r="F3522" s="184"/>
      <c r="G3522" s="185"/>
      <c r="H3522" s="184"/>
      <c r="I3522" s="185"/>
      <c r="J3522" s="184"/>
      <c r="K3522" s="184"/>
    </row>
    <row r="3523" spans="1:11" ht="12.75">
      <c r="A3523">
        <v>549</v>
      </c>
      <c r="B3523">
        <v>562</v>
      </c>
      <c r="C3523" s="187">
        <v>14.800000190734863</v>
      </c>
      <c r="D3523">
        <v>0</v>
      </c>
      <c r="E3523" s="184"/>
      <c r="F3523" s="184"/>
      <c r="G3523" s="185"/>
      <c r="H3523" s="184"/>
      <c r="I3523" s="185"/>
      <c r="J3523" s="184"/>
      <c r="K3523" s="184"/>
    </row>
    <row r="3524" spans="1:11" ht="12.75">
      <c r="A3524">
        <v>549</v>
      </c>
      <c r="B3524">
        <v>962</v>
      </c>
      <c r="C3524" s="187">
        <v>23.600000381469727</v>
      </c>
      <c r="D3524">
        <v>0</v>
      </c>
      <c r="E3524" s="184"/>
      <c r="F3524" s="184"/>
      <c r="G3524" s="185"/>
      <c r="H3524" s="184"/>
      <c r="I3524" s="185"/>
      <c r="J3524" s="184"/>
      <c r="K3524" s="184"/>
    </row>
    <row r="3525" spans="1:11" ht="12.75">
      <c r="A3525">
        <v>549</v>
      </c>
      <c r="B3525">
        <v>963</v>
      </c>
      <c r="C3525" s="187">
        <v>21.5</v>
      </c>
      <c r="D3525">
        <v>0</v>
      </c>
      <c r="E3525" s="184"/>
      <c r="F3525" s="184"/>
      <c r="G3525" s="185"/>
      <c r="H3525" s="184"/>
      <c r="I3525" s="185"/>
      <c r="J3525" s="184"/>
      <c r="K3525" s="184"/>
    </row>
    <row r="3526" spans="1:11" ht="12.75">
      <c r="A3526">
        <v>550</v>
      </c>
      <c r="B3526">
        <v>522</v>
      </c>
      <c r="C3526" s="187">
        <v>17.399999618530273</v>
      </c>
      <c r="D3526">
        <v>0</v>
      </c>
      <c r="E3526" s="184"/>
      <c r="F3526" s="184"/>
      <c r="G3526" s="185"/>
      <c r="H3526" s="184"/>
      <c r="I3526" s="185"/>
      <c r="J3526" s="184"/>
      <c r="K3526" s="184"/>
    </row>
    <row r="3527" spans="1:11" ht="12.75">
      <c r="A3527">
        <v>550</v>
      </c>
      <c r="B3527">
        <v>523</v>
      </c>
      <c r="C3527" s="187">
        <v>9.399999618530273</v>
      </c>
      <c r="D3527">
        <v>0</v>
      </c>
      <c r="E3527" s="184"/>
      <c r="F3527" s="184"/>
      <c r="G3527" s="185"/>
      <c r="H3527" s="184"/>
      <c r="I3527" s="185"/>
      <c r="J3527" s="184"/>
      <c r="K3527" s="184"/>
    </row>
    <row r="3528" spans="1:11" ht="12.75">
      <c r="A3528">
        <v>550</v>
      </c>
      <c r="B3528">
        <v>549</v>
      </c>
      <c r="C3528" s="187">
        <v>12.699999809265137</v>
      </c>
      <c r="D3528">
        <v>0</v>
      </c>
      <c r="E3528" s="184"/>
      <c r="F3528" s="184"/>
      <c r="G3528" s="185"/>
      <c r="H3528" s="184"/>
      <c r="I3528" s="185"/>
      <c r="J3528" s="184"/>
      <c r="K3528" s="184"/>
    </row>
    <row r="3529" spans="1:11" ht="12.75">
      <c r="A3529">
        <v>550</v>
      </c>
      <c r="B3529">
        <v>559</v>
      </c>
      <c r="C3529" s="187">
        <v>18.600000381469727</v>
      </c>
      <c r="D3529">
        <v>0</v>
      </c>
      <c r="E3529" s="184"/>
      <c r="F3529" s="184"/>
      <c r="G3529" s="185"/>
      <c r="H3529" s="184"/>
      <c r="I3529" s="185"/>
      <c r="J3529" s="184"/>
      <c r="K3529" s="184"/>
    </row>
    <row r="3530" spans="1:11" ht="12.75">
      <c r="A3530">
        <v>550</v>
      </c>
      <c r="B3530">
        <v>561</v>
      </c>
      <c r="C3530" s="187">
        <v>12.800000190734863</v>
      </c>
      <c r="D3530">
        <v>0</v>
      </c>
      <c r="E3530" s="184"/>
      <c r="F3530" s="184"/>
      <c r="G3530" s="185"/>
      <c r="H3530" s="184"/>
      <c r="I3530" s="185"/>
      <c r="J3530" s="184"/>
      <c r="K3530" s="184"/>
    </row>
    <row r="3531" spans="1:11" ht="12.75">
      <c r="A3531">
        <v>550</v>
      </c>
      <c r="B3531">
        <v>562</v>
      </c>
      <c r="C3531" s="187">
        <v>8.199999809265137</v>
      </c>
      <c r="D3531">
        <v>0</v>
      </c>
      <c r="E3531" s="184"/>
      <c r="F3531" s="184"/>
      <c r="G3531" s="185"/>
      <c r="H3531" s="184"/>
      <c r="I3531" s="185"/>
      <c r="J3531" s="184"/>
      <c r="K3531" s="184"/>
    </row>
    <row r="3532" spans="1:11" ht="12.75">
      <c r="A3532">
        <v>550</v>
      </c>
      <c r="B3532">
        <v>947</v>
      </c>
      <c r="C3532" s="187">
        <v>30.899999618530273</v>
      </c>
      <c r="D3532">
        <v>0</v>
      </c>
      <c r="E3532" s="184"/>
      <c r="F3532" s="184"/>
      <c r="G3532" s="185"/>
      <c r="H3532" s="184"/>
      <c r="I3532" s="185"/>
      <c r="J3532" s="184"/>
      <c r="K3532" s="184"/>
    </row>
    <row r="3533" spans="1:11" ht="12.75">
      <c r="A3533">
        <v>550</v>
      </c>
      <c r="B3533">
        <v>948</v>
      </c>
      <c r="C3533" s="187">
        <v>31.5</v>
      </c>
      <c r="D3533">
        <v>0</v>
      </c>
      <c r="E3533" s="184"/>
      <c r="F3533" s="184"/>
      <c r="G3533" s="185"/>
      <c r="H3533" s="184"/>
      <c r="I3533" s="185"/>
      <c r="J3533" s="184"/>
      <c r="K3533" s="184"/>
    </row>
    <row r="3534" spans="1:11" ht="12.75">
      <c r="A3534">
        <v>550</v>
      </c>
      <c r="B3534">
        <v>950</v>
      </c>
      <c r="C3534" s="187">
        <v>23</v>
      </c>
      <c r="D3534">
        <v>0</v>
      </c>
      <c r="E3534" s="184"/>
      <c r="F3534" s="184"/>
      <c r="G3534" s="185"/>
      <c r="H3534" s="184"/>
      <c r="I3534" s="185"/>
      <c r="J3534" s="184"/>
      <c r="K3534" s="184"/>
    </row>
    <row r="3535" spans="1:11" ht="12.75">
      <c r="A3535">
        <v>550</v>
      </c>
      <c r="B3535">
        <v>951</v>
      </c>
      <c r="C3535" s="187">
        <v>21.600000381469727</v>
      </c>
      <c r="D3535">
        <v>0</v>
      </c>
      <c r="E3535" s="184"/>
      <c r="F3535" s="184"/>
      <c r="G3535" s="185"/>
      <c r="H3535" s="184"/>
      <c r="I3535" s="185"/>
      <c r="J3535" s="184"/>
      <c r="K3535" s="184"/>
    </row>
    <row r="3536" spans="1:11" ht="12.75">
      <c r="A3536">
        <v>550</v>
      </c>
      <c r="B3536">
        <v>962</v>
      </c>
      <c r="C3536" s="187">
        <v>9.100000381469727</v>
      </c>
      <c r="D3536">
        <v>0</v>
      </c>
      <c r="E3536" s="184"/>
      <c r="F3536" s="184"/>
      <c r="G3536" s="185"/>
      <c r="H3536" s="184"/>
      <c r="I3536" s="185"/>
      <c r="J3536" s="184"/>
      <c r="K3536" s="184"/>
    </row>
    <row r="3537" spans="1:11" ht="12.75">
      <c r="A3537">
        <v>550</v>
      </c>
      <c r="B3537">
        <v>963</v>
      </c>
      <c r="C3537" s="187">
        <v>16.799999237060547</v>
      </c>
      <c r="D3537">
        <v>0</v>
      </c>
      <c r="E3537" s="184"/>
      <c r="F3537" s="184"/>
      <c r="G3537" s="185"/>
      <c r="H3537" s="184"/>
      <c r="I3537" s="185"/>
      <c r="J3537" s="184"/>
      <c r="K3537" s="184"/>
    </row>
    <row r="3538" spans="1:11" ht="12.75">
      <c r="A3538">
        <v>550</v>
      </c>
      <c r="B3538">
        <v>979</v>
      </c>
      <c r="C3538" s="187">
        <v>94</v>
      </c>
      <c r="D3538">
        <v>0</v>
      </c>
      <c r="E3538" s="184"/>
      <c r="F3538" s="184"/>
      <c r="G3538" s="185"/>
      <c r="H3538" s="184"/>
      <c r="I3538" s="185"/>
      <c r="J3538" s="184"/>
      <c r="K3538" s="184"/>
    </row>
    <row r="3539" spans="1:11" ht="12.75">
      <c r="A3539">
        <v>550</v>
      </c>
      <c r="B3539">
        <v>980</v>
      </c>
      <c r="C3539" s="187">
        <v>102</v>
      </c>
      <c r="D3539">
        <v>0</v>
      </c>
      <c r="E3539" s="184"/>
      <c r="F3539" s="184"/>
      <c r="G3539" s="185"/>
      <c r="H3539" s="184"/>
      <c r="I3539" s="185"/>
      <c r="J3539" s="184"/>
      <c r="K3539" s="184"/>
    </row>
    <row r="3540" spans="1:11" ht="12.75">
      <c r="A3540">
        <v>550</v>
      </c>
      <c r="B3540">
        <v>981</v>
      </c>
      <c r="C3540" s="187">
        <v>103</v>
      </c>
      <c r="D3540">
        <v>0</v>
      </c>
      <c r="E3540" s="184"/>
      <c r="F3540" s="184"/>
      <c r="G3540" s="185"/>
      <c r="H3540" s="184"/>
      <c r="I3540" s="185"/>
      <c r="J3540" s="184"/>
      <c r="K3540" s="184"/>
    </row>
    <row r="3541" spans="1:11" ht="12.75">
      <c r="A3541">
        <v>550</v>
      </c>
      <c r="B3541">
        <v>982</v>
      </c>
      <c r="C3541" s="187">
        <v>133</v>
      </c>
      <c r="D3541">
        <v>0</v>
      </c>
      <c r="E3541" s="184"/>
      <c r="F3541" s="184"/>
      <c r="G3541" s="185"/>
      <c r="H3541" s="184"/>
      <c r="I3541" s="185"/>
      <c r="J3541" s="184"/>
      <c r="K3541" s="184"/>
    </row>
    <row r="3542" spans="1:11" ht="12.75">
      <c r="A3542">
        <v>550</v>
      </c>
      <c r="B3542">
        <v>983</v>
      </c>
      <c r="C3542" s="187">
        <v>126</v>
      </c>
      <c r="D3542">
        <v>0</v>
      </c>
      <c r="E3542" s="184"/>
      <c r="F3542" s="184"/>
      <c r="G3542" s="185"/>
      <c r="H3542" s="184"/>
      <c r="I3542" s="185"/>
      <c r="J3542" s="184"/>
      <c r="K3542" s="184"/>
    </row>
    <row r="3543" spans="1:11" ht="12.75">
      <c r="A3543">
        <v>550</v>
      </c>
      <c r="B3543">
        <v>984</v>
      </c>
      <c r="C3543" s="187">
        <v>131</v>
      </c>
      <c r="D3543">
        <v>0</v>
      </c>
      <c r="E3543" s="184"/>
      <c r="F3543" s="184"/>
      <c r="G3543" s="185"/>
      <c r="H3543" s="184"/>
      <c r="I3543" s="185"/>
      <c r="J3543" s="184"/>
      <c r="K3543" s="184"/>
    </row>
    <row r="3544" spans="1:11" ht="12.75">
      <c r="A3544">
        <v>550</v>
      </c>
      <c r="B3544">
        <v>985</v>
      </c>
      <c r="C3544" s="187">
        <v>129</v>
      </c>
      <c r="D3544">
        <v>0</v>
      </c>
      <c r="E3544" s="184"/>
      <c r="F3544" s="184"/>
      <c r="G3544" s="185"/>
      <c r="H3544" s="184"/>
      <c r="I3544" s="185"/>
      <c r="J3544" s="184"/>
      <c r="K3544" s="184"/>
    </row>
    <row r="3545" spans="1:11" ht="12.75">
      <c r="A3545">
        <v>551</v>
      </c>
      <c r="B3545">
        <v>515</v>
      </c>
      <c r="C3545" s="187">
        <v>13.800000190734863</v>
      </c>
      <c r="D3545">
        <v>0</v>
      </c>
      <c r="E3545" s="184"/>
      <c r="F3545" s="184"/>
      <c r="G3545" s="185"/>
      <c r="H3545" s="184"/>
      <c r="I3545" s="185"/>
      <c r="J3545" s="184"/>
      <c r="K3545" s="184"/>
    </row>
    <row r="3546" spans="1:11" ht="12.75">
      <c r="A3546">
        <v>551</v>
      </c>
      <c r="B3546">
        <v>537</v>
      </c>
      <c r="C3546" s="187">
        <v>9.399999618530273</v>
      </c>
      <c r="D3546">
        <v>0</v>
      </c>
      <c r="E3546" s="184"/>
      <c r="F3546" s="184"/>
      <c r="G3546" s="185"/>
      <c r="H3546" s="184"/>
      <c r="I3546" s="185"/>
      <c r="J3546" s="184"/>
      <c r="K3546" s="184"/>
    </row>
    <row r="3547" spans="1:11" ht="12.75">
      <c r="A3547">
        <v>551</v>
      </c>
      <c r="B3547">
        <v>538</v>
      </c>
      <c r="C3547" s="187">
        <v>5.900000095367432</v>
      </c>
      <c r="D3547">
        <v>0</v>
      </c>
      <c r="E3547" s="184"/>
      <c r="F3547" s="184"/>
      <c r="G3547" s="185"/>
      <c r="H3547" s="184"/>
      <c r="I3547" s="185"/>
      <c r="J3547" s="184"/>
      <c r="K3547" s="184"/>
    </row>
    <row r="3548" spans="1:11" ht="12.75">
      <c r="A3548">
        <v>551</v>
      </c>
      <c r="B3548">
        <v>539</v>
      </c>
      <c r="C3548" s="187">
        <v>5.5</v>
      </c>
      <c r="D3548">
        <v>0</v>
      </c>
      <c r="E3548" s="184"/>
      <c r="F3548" s="184"/>
      <c r="G3548" s="185"/>
      <c r="H3548" s="184"/>
      <c r="I3548" s="185"/>
      <c r="J3548" s="184"/>
      <c r="K3548" s="184"/>
    </row>
    <row r="3549" spans="1:11" ht="12.75">
      <c r="A3549">
        <v>551</v>
      </c>
      <c r="B3549">
        <v>540</v>
      </c>
      <c r="C3549" s="187">
        <v>8.600000381469727</v>
      </c>
      <c r="D3549">
        <v>0</v>
      </c>
      <c r="E3549" s="184"/>
      <c r="F3549" s="184"/>
      <c r="G3549" s="185"/>
      <c r="H3549" s="184"/>
      <c r="I3549" s="185"/>
      <c r="J3549" s="184"/>
      <c r="K3549" s="184"/>
    </row>
    <row r="3550" spans="1:11" ht="12.75">
      <c r="A3550">
        <v>551</v>
      </c>
      <c r="B3550">
        <v>541</v>
      </c>
      <c r="C3550" s="187">
        <v>10.300000190734863</v>
      </c>
      <c r="D3550">
        <v>0</v>
      </c>
      <c r="E3550" s="184"/>
      <c r="F3550" s="184"/>
      <c r="G3550" s="185"/>
      <c r="H3550" s="184"/>
      <c r="I3550" s="185"/>
      <c r="J3550" s="184"/>
      <c r="K3550" s="184"/>
    </row>
    <row r="3551" spans="1:11" ht="12.75">
      <c r="A3551">
        <v>551</v>
      </c>
      <c r="B3551">
        <v>542</v>
      </c>
      <c r="C3551" s="187">
        <v>3.299999952316284</v>
      </c>
      <c r="D3551">
        <v>0</v>
      </c>
      <c r="E3551" s="184"/>
      <c r="F3551" s="184"/>
      <c r="G3551" s="185"/>
      <c r="H3551" s="184"/>
      <c r="I3551" s="185"/>
      <c r="J3551" s="184"/>
      <c r="K3551" s="184"/>
    </row>
    <row r="3552" spans="1:11" ht="12.75">
      <c r="A3552">
        <v>551</v>
      </c>
      <c r="B3552">
        <v>543</v>
      </c>
      <c r="C3552" s="187">
        <v>8.100000381469727</v>
      </c>
      <c r="D3552">
        <v>0</v>
      </c>
      <c r="E3552" s="184"/>
      <c r="F3552" s="184"/>
      <c r="G3552" s="185"/>
      <c r="H3552" s="184"/>
      <c r="I3552" s="185"/>
      <c r="J3552" s="184"/>
      <c r="K3552" s="184"/>
    </row>
    <row r="3553" spans="1:11" ht="12.75">
      <c r="A3553">
        <v>551</v>
      </c>
      <c r="B3553">
        <v>544</v>
      </c>
      <c r="C3553" s="187">
        <v>7.5</v>
      </c>
      <c r="D3553">
        <v>0</v>
      </c>
      <c r="E3553" s="184"/>
      <c r="F3553" s="184"/>
      <c r="G3553" s="185"/>
      <c r="H3553" s="184"/>
      <c r="I3553" s="185"/>
      <c r="J3553" s="184"/>
      <c r="K3553" s="184"/>
    </row>
    <row r="3554" spans="1:11" ht="12.75">
      <c r="A3554">
        <v>551</v>
      </c>
      <c r="B3554">
        <v>545</v>
      </c>
      <c r="C3554" s="187">
        <v>13.600000381469727</v>
      </c>
      <c r="D3554">
        <v>0</v>
      </c>
      <c r="E3554" s="184"/>
      <c r="F3554" s="184"/>
      <c r="G3554" s="185"/>
      <c r="H3554" s="184"/>
      <c r="I3554" s="185"/>
      <c r="J3554" s="184"/>
      <c r="K3554" s="184"/>
    </row>
    <row r="3555" spans="1:11" ht="12.75">
      <c r="A3555">
        <v>551</v>
      </c>
      <c r="B3555">
        <v>552</v>
      </c>
      <c r="C3555" s="187">
        <v>3.200000047683716</v>
      </c>
      <c r="D3555">
        <v>0</v>
      </c>
      <c r="E3555" s="184"/>
      <c r="F3555" s="184"/>
      <c r="G3555" s="185"/>
      <c r="H3555" s="184"/>
      <c r="I3555" s="185"/>
      <c r="J3555" s="184"/>
      <c r="K3555" s="184"/>
    </row>
    <row r="3556" spans="1:11" ht="12.75">
      <c r="A3556">
        <v>551</v>
      </c>
      <c r="B3556">
        <v>553</v>
      </c>
      <c r="C3556" s="187">
        <v>8.800000190734863</v>
      </c>
      <c r="D3556">
        <v>0</v>
      </c>
      <c r="E3556" s="184"/>
      <c r="F3556" s="184"/>
      <c r="G3556" s="185"/>
      <c r="H3556" s="184"/>
      <c r="I3556" s="185"/>
      <c r="J3556" s="184"/>
      <c r="K3556" s="184"/>
    </row>
    <row r="3557" spans="1:11" ht="12.75">
      <c r="A3557">
        <v>551</v>
      </c>
      <c r="B3557">
        <v>554</v>
      </c>
      <c r="C3557" s="187">
        <v>5.800000190734863</v>
      </c>
      <c r="D3557">
        <v>0</v>
      </c>
      <c r="E3557" s="184"/>
      <c r="F3557" s="184"/>
      <c r="G3557" s="185"/>
      <c r="H3557" s="184"/>
      <c r="I3557" s="185"/>
      <c r="J3557" s="184"/>
      <c r="K3557" s="184"/>
    </row>
    <row r="3558" spans="1:11" ht="12.75">
      <c r="A3558">
        <v>552</v>
      </c>
      <c r="B3558">
        <v>521</v>
      </c>
      <c r="C3558" s="187">
        <v>14.600000381469727</v>
      </c>
      <c r="D3558">
        <v>0</v>
      </c>
      <c r="E3558" s="184"/>
      <c r="F3558" s="184"/>
      <c r="G3558" s="185"/>
      <c r="H3558" s="184"/>
      <c r="I3558" s="185"/>
      <c r="J3558" s="184"/>
      <c r="K3558" s="184"/>
    </row>
    <row r="3559" spans="1:11" ht="12.75">
      <c r="A3559">
        <v>552</v>
      </c>
      <c r="B3559">
        <v>538</v>
      </c>
      <c r="C3559" s="187">
        <v>8.199999809265137</v>
      </c>
      <c r="D3559">
        <v>0</v>
      </c>
      <c r="E3559" s="184"/>
      <c r="F3559" s="184"/>
      <c r="G3559" s="185"/>
      <c r="H3559" s="184"/>
      <c r="I3559" s="185"/>
      <c r="J3559" s="184"/>
      <c r="K3559" s="184"/>
    </row>
    <row r="3560" spans="1:11" ht="12.75">
      <c r="A3560">
        <v>552</v>
      </c>
      <c r="B3560">
        <v>539</v>
      </c>
      <c r="C3560" s="187">
        <v>4.900000095367432</v>
      </c>
      <c r="D3560">
        <v>0</v>
      </c>
      <c r="E3560" s="184"/>
      <c r="F3560" s="184"/>
      <c r="G3560" s="185"/>
      <c r="H3560" s="184"/>
      <c r="I3560" s="185"/>
      <c r="J3560" s="184"/>
      <c r="K3560" s="184"/>
    </row>
    <row r="3561" spans="1:11" ht="12.75">
      <c r="A3561">
        <v>552</v>
      </c>
      <c r="B3561">
        <v>540</v>
      </c>
      <c r="C3561" s="187">
        <v>7</v>
      </c>
      <c r="D3561">
        <v>0</v>
      </c>
      <c r="E3561" s="184"/>
      <c r="F3561" s="184"/>
      <c r="G3561" s="185"/>
      <c r="H3561" s="184"/>
      <c r="I3561" s="185"/>
      <c r="J3561" s="184"/>
      <c r="K3561" s="184"/>
    </row>
    <row r="3562" spans="1:11" ht="12.75">
      <c r="A3562">
        <v>552</v>
      </c>
      <c r="B3562">
        <v>541</v>
      </c>
      <c r="C3562" s="187">
        <v>14.100000381469727</v>
      </c>
      <c r="D3562">
        <v>0</v>
      </c>
      <c r="E3562" s="184"/>
      <c r="F3562" s="184"/>
      <c r="G3562" s="185"/>
      <c r="H3562" s="184"/>
      <c r="I3562" s="185"/>
      <c r="J3562" s="184"/>
      <c r="K3562" s="184"/>
    </row>
    <row r="3563" spans="1:11" ht="12.75">
      <c r="A3563">
        <v>552</v>
      </c>
      <c r="B3563">
        <v>542</v>
      </c>
      <c r="C3563" s="187">
        <v>6</v>
      </c>
      <c r="D3563">
        <v>0</v>
      </c>
      <c r="E3563" s="184"/>
      <c r="F3563" s="184"/>
      <c r="G3563" s="185"/>
      <c r="H3563" s="184"/>
      <c r="I3563" s="185"/>
      <c r="J3563" s="184"/>
      <c r="K3563" s="184"/>
    </row>
    <row r="3564" spans="1:11" ht="12.75">
      <c r="A3564">
        <v>552</v>
      </c>
      <c r="B3564">
        <v>543</v>
      </c>
      <c r="C3564" s="187">
        <v>9.199999809265137</v>
      </c>
      <c r="D3564">
        <v>0</v>
      </c>
      <c r="E3564" s="184"/>
      <c r="F3564" s="184"/>
      <c r="G3564" s="185"/>
      <c r="H3564" s="184"/>
      <c r="I3564" s="185"/>
      <c r="J3564" s="184"/>
      <c r="K3564" s="184"/>
    </row>
    <row r="3565" spans="1:11" ht="12.75">
      <c r="A3565">
        <v>552</v>
      </c>
      <c r="B3565">
        <v>544</v>
      </c>
      <c r="C3565" s="187">
        <v>6.400000095367432</v>
      </c>
      <c r="D3565">
        <v>0</v>
      </c>
      <c r="E3565" s="184"/>
      <c r="F3565" s="184"/>
      <c r="G3565" s="185"/>
      <c r="H3565" s="184"/>
      <c r="I3565" s="185"/>
      <c r="J3565" s="184"/>
      <c r="K3565" s="184"/>
    </row>
    <row r="3566" spans="1:11" ht="12.75">
      <c r="A3566">
        <v>552</v>
      </c>
      <c r="B3566">
        <v>545</v>
      </c>
      <c r="C3566" s="187">
        <v>12.100000381469727</v>
      </c>
      <c r="D3566">
        <v>0</v>
      </c>
      <c r="E3566" s="184"/>
      <c r="F3566" s="184"/>
      <c r="G3566" s="185"/>
      <c r="H3566" s="184"/>
      <c r="I3566" s="185"/>
      <c r="J3566" s="184"/>
      <c r="K3566" s="184"/>
    </row>
    <row r="3567" spans="1:11" ht="12.75">
      <c r="A3567">
        <v>552</v>
      </c>
      <c r="B3567">
        <v>551</v>
      </c>
      <c r="C3567" s="187">
        <v>3.200000047683716</v>
      </c>
      <c r="D3567">
        <v>0</v>
      </c>
      <c r="E3567" s="184"/>
      <c r="F3567" s="184"/>
      <c r="G3567" s="185"/>
      <c r="H3567" s="184"/>
      <c r="I3567" s="185"/>
      <c r="J3567" s="184"/>
      <c r="K3567" s="184"/>
    </row>
    <row r="3568" spans="1:11" ht="12.75">
      <c r="A3568">
        <v>552</v>
      </c>
      <c r="B3568">
        <v>553</v>
      </c>
      <c r="C3568" s="187">
        <v>6.300000190734863</v>
      </c>
      <c r="D3568">
        <v>0</v>
      </c>
      <c r="E3568" s="184"/>
      <c r="F3568" s="184"/>
      <c r="G3568" s="185"/>
      <c r="H3568" s="184"/>
      <c r="I3568" s="185"/>
      <c r="J3568" s="184"/>
      <c r="K3568" s="184"/>
    </row>
    <row r="3569" spans="1:11" ht="12.75">
      <c r="A3569">
        <v>552</v>
      </c>
      <c r="B3569">
        <v>554</v>
      </c>
      <c r="C3569" s="187">
        <v>3.0999999046325684</v>
      </c>
      <c r="D3569">
        <v>0</v>
      </c>
      <c r="E3569" s="184"/>
      <c r="F3569" s="184"/>
      <c r="G3569" s="185"/>
      <c r="H3569" s="184"/>
      <c r="I3569" s="185"/>
      <c r="J3569" s="184"/>
      <c r="K3569" s="184"/>
    </row>
    <row r="3570" spans="1:11" ht="12.75">
      <c r="A3570">
        <v>553</v>
      </c>
      <c r="B3570">
        <v>521</v>
      </c>
      <c r="C3570" s="187">
        <v>10.399999618530273</v>
      </c>
      <c r="D3570">
        <v>0</v>
      </c>
      <c r="E3570" s="184"/>
      <c r="F3570" s="184"/>
      <c r="G3570" s="185"/>
      <c r="H3570" s="184"/>
      <c r="I3570" s="185"/>
      <c r="J3570" s="184"/>
      <c r="K3570" s="184"/>
    </row>
    <row r="3571" spans="1:11" ht="12.75">
      <c r="A3571">
        <v>553</v>
      </c>
      <c r="B3571">
        <v>542</v>
      </c>
      <c r="C3571" s="187">
        <v>10.699999809265137</v>
      </c>
      <c r="D3571">
        <v>0</v>
      </c>
      <c r="E3571" s="184"/>
      <c r="F3571" s="184"/>
      <c r="G3571" s="185"/>
      <c r="H3571" s="184"/>
      <c r="I3571" s="185"/>
      <c r="J3571" s="184"/>
      <c r="K3571" s="184"/>
    </row>
    <row r="3572" spans="1:11" ht="12.75">
      <c r="A3572">
        <v>553</v>
      </c>
      <c r="B3572">
        <v>544</v>
      </c>
      <c r="C3572" s="187">
        <v>5.099999904632568</v>
      </c>
      <c r="D3572">
        <v>0</v>
      </c>
      <c r="E3572" s="184"/>
      <c r="F3572" s="184"/>
      <c r="G3572" s="185"/>
      <c r="H3572" s="184"/>
      <c r="I3572" s="185"/>
      <c r="J3572" s="184"/>
      <c r="K3572" s="184"/>
    </row>
    <row r="3573" spans="1:11" ht="12.75">
      <c r="A3573">
        <v>553</v>
      </c>
      <c r="B3573">
        <v>545</v>
      </c>
      <c r="C3573" s="187">
        <v>6.300000190734863</v>
      </c>
      <c r="D3573">
        <v>0</v>
      </c>
      <c r="E3573" s="184"/>
      <c r="F3573" s="184"/>
      <c r="G3573" s="185"/>
      <c r="H3573" s="184"/>
      <c r="I3573" s="185"/>
      <c r="J3573" s="184"/>
      <c r="K3573" s="184"/>
    </row>
    <row r="3574" spans="1:11" ht="12.75">
      <c r="A3574">
        <v>553</v>
      </c>
      <c r="B3574">
        <v>546</v>
      </c>
      <c r="C3574" s="187">
        <v>9.399999618530273</v>
      </c>
      <c r="D3574">
        <v>0</v>
      </c>
      <c r="E3574" s="184"/>
      <c r="F3574" s="184"/>
      <c r="G3574" s="185"/>
      <c r="H3574" s="184"/>
      <c r="I3574" s="185"/>
      <c r="J3574" s="184"/>
      <c r="K3574" s="184"/>
    </row>
    <row r="3575" spans="1:11" ht="12.75">
      <c r="A3575">
        <v>553</v>
      </c>
      <c r="B3575">
        <v>551</v>
      </c>
      <c r="C3575" s="187">
        <v>8.800000190734863</v>
      </c>
      <c r="D3575">
        <v>0</v>
      </c>
      <c r="E3575" s="184"/>
      <c r="F3575" s="184"/>
      <c r="G3575" s="185"/>
      <c r="H3575" s="184"/>
      <c r="I3575" s="185"/>
      <c r="J3575" s="184"/>
      <c r="K3575" s="184"/>
    </row>
    <row r="3576" spans="1:11" ht="12.75">
      <c r="A3576">
        <v>553</v>
      </c>
      <c r="B3576">
        <v>552</v>
      </c>
      <c r="C3576" s="187">
        <v>6.300000190734863</v>
      </c>
      <c r="D3576">
        <v>0</v>
      </c>
      <c r="E3576" s="184"/>
      <c r="F3576" s="184"/>
      <c r="G3576" s="185"/>
      <c r="H3576" s="184"/>
      <c r="I3576" s="185"/>
      <c r="J3576" s="184"/>
      <c r="K3576" s="184"/>
    </row>
    <row r="3577" spans="1:11" ht="12.75">
      <c r="A3577">
        <v>553</v>
      </c>
      <c r="B3577">
        <v>554</v>
      </c>
      <c r="C3577" s="187">
        <v>3.5999999046325684</v>
      </c>
      <c r="D3577">
        <v>0</v>
      </c>
      <c r="E3577" s="184"/>
      <c r="F3577" s="184"/>
      <c r="G3577" s="185"/>
      <c r="H3577" s="184"/>
      <c r="I3577" s="185"/>
      <c r="J3577" s="184"/>
      <c r="K3577" s="184"/>
    </row>
    <row r="3578" spans="1:11" ht="12.75">
      <c r="A3578">
        <v>553</v>
      </c>
      <c r="B3578">
        <v>555</v>
      </c>
      <c r="C3578" s="187">
        <v>1.5</v>
      </c>
      <c r="D3578">
        <v>0</v>
      </c>
      <c r="E3578" s="184"/>
      <c r="F3578" s="184"/>
      <c r="G3578" s="185"/>
      <c r="H3578" s="184"/>
      <c r="I3578" s="185"/>
      <c r="J3578" s="184"/>
      <c r="K3578" s="184"/>
    </row>
    <row r="3579" spans="1:11" ht="12.75">
      <c r="A3579">
        <v>553</v>
      </c>
      <c r="B3579">
        <v>556</v>
      </c>
      <c r="C3579" s="187">
        <v>9.899999618530273</v>
      </c>
      <c r="D3579">
        <v>0</v>
      </c>
      <c r="E3579" s="184"/>
      <c r="F3579" s="184"/>
      <c r="G3579" s="185"/>
      <c r="H3579" s="184"/>
      <c r="I3579" s="185"/>
      <c r="J3579" s="184"/>
      <c r="K3579" s="184"/>
    </row>
    <row r="3580" spans="1:11" ht="12.75">
      <c r="A3580">
        <v>553</v>
      </c>
      <c r="B3580">
        <v>568</v>
      </c>
      <c r="C3580" s="187">
        <v>10</v>
      </c>
      <c r="D3580">
        <v>0</v>
      </c>
      <c r="E3580" s="184"/>
      <c r="F3580" s="184"/>
      <c r="G3580" s="185"/>
      <c r="H3580" s="184"/>
      <c r="I3580" s="185"/>
      <c r="J3580" s="184"/>
      <c r="K3580" s="184"/>
    </row>
    <row r="3581" spans="1:11" ht="12.75">
      <c r="A3581">
        <v>553</v>
      </c>
      <c r="B3581">
        <v>577</v>
      </c>
      <c r="C3581" s="187">
        <v>5.800000190734863</v>
      </c>
      <c r="D3581">
        <v>0</v>
      </c>
      <c r="E3581" s="184"/>
      <c r="F3581" s="184"/>
      <c r="G3581" s="185"/>
      <c r="H3581" s="184"/>
      <c r="I3581" s="185"/>
      <c r="J3581" s="184"/>
      <c r="K3581" s="184"/>
    </row>
    <row r="3582" spans="1:11" ht="12.75">
      <c r="A3582">
        <v>554</v>
      </c>
      <c r="B3582">
        <v>521</v>
      </c>
      <c r="C3582" s="187">
        <v>12.5</v>
      </c>
      <c r="D3582">
        <v>0</v>
      </c>
      <c r="E3582" s="184"/>
      <c r="F3582" s="184"/>
      <c r="G3582" s="185"/>
      <c r="H3582" s="184"/>
      <c r="I3582" s="185"/>
      <c r="J3582" s="184"/>
      <c r="K3582" s="184"/>
    </row>
    <row r="3583" spans="1:11" ht="12.75">
      <c r="A3583">
        <v>554</v>
      </c>
      <c r="B3583">
        <v>542</v>
      </c>
      <c r="C3583" s="187">
        <v>7.900000095367432</v>
      </c>
      <c r="D3583">
        <v>0</v>
      </c>
      <c r="E3583" s="184"/>
      <c r="F3583" s="184"/>
      <c r="G3583" s="185"/>
      <c r="H3583" s="184"/>
      <c r="I3583" s="185"/>
      <c r="J3583" s="184"/>
      <c r="K3583" s="184"/>
    </row>
    <row r="3584" spans="1:11" ht="12.75">
      <c r="A3584">
        <v>554</v>
      </c>
      <c r="B3584">
        <v>544</v>
      </c>
      <c r="C3584" s="187">
        <v>4.800000190734863</v>
      </c>
      <c r="D3584">
        <v>0</v>
      </c>
      <c r="E3584" s="184"/>
      <c r="F3584" s="184"/>
      <c r="G3584" s="185"/>
      <c r="H3584" s="184"/>
      <c r="I3584" s="185"/>
      <c r="J3584" s="184"/>
      <c r="K3584" s="184"/>
    </row>
    <row r="3585" spans="1:11" ht="12.75">
      <c r="A3585">
        <v>554</v>
      </c>
      <c r="B3585">
        <v>545</v>
      </c>
      <c r="C3585" s="187">
        <v>9.800000190734863</v>
      </c>
      <c r="D3585">
        <v>0</v>
      </c>
      <c r="E3585" s="184"/>
      <c r="F3585" s="184"/>
      <c r="G3585" s="185"/>
      <c r="H3585" s="184"/>
      <c r="I3585" s="185"/>
      <c r="J3585" s="184"/>
      <c r="K3585" s="184"/>
    </row>
    <row r="3586" spans="1:11" ht="12.75">
      <c r="A3586">
        <v>554</v>
      </c>
      <c r="B3586">
        <v>551</v>
      </c>
      <c r="C3586" s="187">
        <v>5.800000190734863</v>
      </c>
      <c r="D3586">
        <v>0</v>
      </c>
      <c r="E3586" s="184"/>
      <c r="F3586" s="184"/>
      <c r="G3586" s="185"/>
      <c r="H3586" s="184"/>
      <c r="I3586" s="185"/>
      <c r="J3586" s="184"/>
      <c r="K3586" s="184"/>
    </row>
    <row r="3587" spans="1:11" ht="12.75">
      <c r="A3587">
        <v>554</v>
      </c>
      <c r="B3587">
        <v>552</v>
      </c>
      <c r="C3587" s="187">
        <v>3.0999999046325684</v>
      </c>
      <c r="D3587">
        <v>0</v>
      </c>
      <c r="E3587" s="184"/>
      <c r="F3587" s="184"/>
      <c r="G3587" s="185"/>
      <c r="H3587" s="184"/>
      <c r="I3587" s="185"/>
      <c r="J3587" s="184"/>
      <c r="K3587" s="184"/>
    </row>
    <row r="3588" spans="1:11" ht="12.75">
      <c r="A3588">
        <v>554</v>
      </c>
      <c r="B3588">
        <v>553</v>
      </c>
      <c r="C3588" s="187">
        <v>3.5999999046325684</v>
      </c>
      <c r="D3588">
        <v>0</v>
      </c>
      <c r="E3588" s="184"/>
      <c r="F3588" s="184"/>
      <c r="G3588" s="185"/>
      <c r="H3588" s="184"/>
      <c r="I3588" s="185"/>
      <c r="J3588" s="184"/>
      <c r="K3588" s="184"/>
    </row>
    <row r="3589" spans="1:11" ht="12.75">
      <c r="A3589">
        <v>555</v>
      </c>
      <c r="B3589">
        <v>520</v>
      </c>
      <c r="C3589" s="187">
        <v>16.600000381469727</v>
      </c>
      <c r="D3589">
        <v>0</v>
      </c>
      <c r="E3589" s="184"/>
      <c r="F3589" s="184"/>
      <c r="G3589" s="185"/>
      <c r="H3589" s="184"/>
      <c r="I3589" s="185"/>
      <c r="J3589" s="184"/>
      <c r="K3589" s="184"/>
    </row>
    <row r="3590" spans="1:11" ht="12.75">
      <c r="A3590">
        <v>555</v>
      </c>
      <c r="B3590">
        <v>521</v>
      </c>
      <c r="C3590" s="187">
        <v>10.300000190734863</v>
      </c>
      <c r="D3590">
        <v>0</v>
      </c>
      <c r="E3590" s="184"/>
      <c r="F3590" s="184"/>
      <c r="G3590" s="185"/>
      <c r="H3590" s="184"/>
      <c r="I3590" s="185"/>
      <c r="J3590" s="184"/>
      <c r="K3590" s="184"/>
    </row>
    <row r="3591" spans="1:11" ht="12.75">
      <c r="A3591">
        <v>555</v>
      </c>
      <c r="B3591">
        <v>545</v>
      </c>
      <c r="C3591" s="187">
        <v>5.900000095367432</v>
      </c>
      <c r="D3591">
        <v>0</v>
      </c>
      <c r="E3591" s="184"/>
      <c r="F3591" s="184"/>
      <c r="G3591" s="185"/>
      <c r="H3591" s="184"/>
      <c r="I3591" s="185"/>
      <c r="J3591" s="184"/>
      <c r="K3591" s="184"/>
    </row>
    <row r="3592" spans="1:11" ht="12.75">
      <c r="A3592">
        <v>555</v>
      </c>
      <c r="B3592">
        <v>546</v>
      </c>
      <c r="C3592" s="187">
        <v>9.300000190734863</v>
      </c>
      <c r="D3592">
        <v>0</v>
      </c>
      <c r="E3592" s="184"/>
      <c r="F3592" s="184"/>
      <c r="G3592" s="185"/>
      <c r="H3592" s="184"/>
      <c r="I3592" s="185"/>
      <c r="J3592" s="184"/>
      <c r="K3592" s="184"/>
    </row>
    <row r="3593" spans="1:11" ht="12.75">
      <c r="A3593">
        <v>555</v>
      </c>
      <c r="B3593">
        <v>553</v>
      </c>
      <c r="C3593" s="187">
        <v>1.5</v>
      </c>
      <c r="D3593">
        <v>0</v>
      </c>
      <c r="E3593" s="184"/>
      <c r="F3593" s="184"/>
      <c r="G3593" s="185"/>
      <c r="H3593" s="184"/>
      <c r="I3593" s="185"/>
      <c r="J3593" s="184"/>
      <c r="K3593" s="184"/>
    </row>
    <row r="3594" spans="1:11" ht="12.75">
      <c r="A3594">
        <v>555</v>
      </c>
      <c r="B3594">
        <v>556</v>
      </c>
      <c r="C3594" s="187">
        <v>9.199999809265137</v>
      </c>
      <c r="D3594">
        <v>0</v>
      </c>
      <c r="E3594" s="184"/>
      <c r="F3594" s="184"/>
      <c r="G3594" s="185"/>
      <c r="H3594" s="184"/>
      <c r="I3594" s="185"/>
      <c r="J3594" s="184"/>
      <c r="K3594" s="184"/>
    </row>
    <row r="3595" spans="1:11" ht="12.75">
      <c r="A3595">
        <v>555</v>
      </c>
      <c r="B3595">
        <v>568</v>
      </c>
      <c r="C3595" s="187">
        <v>9.300000190734863</v>
      </c>
      <c r="D3595">
        <v>0</v>
      </c>
      <c r="E3595" s="184"/>
      <c r="F3595" s="184"/>
      <c r="G3595" s="185"/>
      <c r="H3595" s="184"/>
      <c r="I3595" s="185"/>
      <c r="J3595" s="184"/>
      <c r="K3595" s="184"/>
    </row>
    <row r="3596" spans="1:11" ht="12.75">
      <c r="A3596">
        <v>555</v>
      </c>
      <c r="B3596">
        <v>577</v>
      </c>
      <c r="C3596" s="187">
        <v>4.900000095367432</v>
      </c>
      <c r="D3596">
        <v>0</v>
      </c>
      <c r="E3596" s="184"/>
      <c r="F3596" s="184"/>
      <c r="G3596" s="185"/>
      <c r="H3596" s="184"/>
      <c r="I3596" s="185"/>
      <c r="J3596" s="184"/>
      <c r="K3596" s="184"/>
    </row>
    <row r="3597" spans="1:11" ht="12.75">
      <c r="A3597">
        <v>555</v>
      </c>
      <c r="B3597">
        <v>578</v>
      </c>
      <c r="C3597" s="187">
        <v>6.699999809265137</v>
      </c>
      <c r="D3597">
        <v>0</v>
      </c>
      <c r="E3597" s="184"/>
      <c r="F3597" s="184"/>
      <c r="G3597" s="185"/>
      <c r="H3597" s="184"/>
      <c r="I3597" s="185"/>
      <c r="J3597" s="184"/>
      <c r="K3597" s="184"/>
    </row>
    <row r="3598" spans="1:11" ht="12.75">
      <c r="A3598">
        <v>556</v>
      </c>
      <c r="B3598">
        <v>522</v>
      </c>
      <c r="C3598" s="187">
        <v>23.299999237060547</v>
      </c>
      <c r="D3598">
        <v>0</v>
      </c>
      <c r="E3598" s="184"/>
      <c r="F3598" s="184"/>
      <c r="G3598" s="185"/>
      <c r="H3598" s="184"/>
      <c r="I3598" s="185"/>
      <c r="J3598" s="184"/>
      <c r="K3598" s="184"/>
    </row>
    <row r="3599" spans="1:11" ht="12.75">
      <c r="A3599">
        <v>556</v>
      </c>
      <c r="B3599">
        <v>545</v>
      </c>
      <c r="C3599" s="187">
        <v>8.800000190734863</v>
      </c>
      <c r="D3599">
        <v>0</v>
      </c>
      <c r="E3599" s="184"/>
      <c r="F3599" s="184"/>
      <c r="G3599" s="185"/>
      <c r="H3599" s="184"/>
      <c r="I3599" s="185"/>
      <c r="J3599" s="184"/>
      <c r="K3599" s="184"/>
    </row>
    <row r="3600" spans="1:11" ht="12.75">
      <c r="A3600">
        <v>556</v>
      </c>
      <c r="B3600">
        <v>546</v>
      </c>
      <c r="C3600" s="187">
        <v>5</v>
      </c>
      <c r="D3600">
        <v>0</v>
      </c>
      <c r="E3600" s="184"/>
      <c r="F3600" s="184"/>
      <c r="G3600" s="185"/>
      <c r="H3600" s="184"/>
      <c r="I3600" s="185"/>
      <c r="J3600" s="184"/>
      <c r="K3600" s="184"/>
    </row>
    <row r="3601" spans="1:11" ht="12.75">
      <c r="A3601">
        <v>556</v>
      </c>
      <c r="B3601">
        <v>547</v>
      </c>
      <c r="C3601" s="187">
        <v>8.800000190734863</v>
      </c>
      <c r="D3601">
        <v>0</v>
      </c>
      <c r="E3601" s="184"/>
      <c r="F3601" s="184"/>
      <c r="G3601" s="185"/>
      <c r="H3601" s="184"/>
      <c r="I3601" s="185"/>
      <c r="J3601" s="184"/>
      <c r="K3601" s="184"/>
    </row>
    <row r="3602" spans="1:11" ht="12.75">
      <c r="A3602">
        <v>556</v>
      </c>
      <c r="B3602">
        <v>548</v>
      </c>
      <c r="C3602" s="187">
        <v>8.300000190734863</v>
      </c>
      <c r="D3602">
        <v>0</v>
      </c>
      <c r="E3602" s="184"/>
      <c r="F3602" s="184"/>
      <c r="G3602" s="185"/>
      <c r="H3602" s="184"/>
      <c r="I3602" s="185"/>
      <c r="J3602" s="184"/>
      <c r="K3602" s="184"/>
    </row>
    <row r="3603" spans="1:11" ht="12.75">
      <c r="A3603">
        <v>556</v>
      </c>
      <c r="B3603">
        <v>553</v>
      </c>
      <c r="C3603" s="187">
        <v>9.899999618530273</v>
      </c>
      <c r="D3603">
        <v>0</v>
      </c>
      <c r="E3603" s="184"/>
      <c r="F3603" s="184"/>
      <c r="G3603" s="185"/>
      <c r="H3603" s="184"/>
      <c r="I3603" s="185"/>
      <c r="J3603" s="184"/>
      <c r="K3603" s="184"/>
    </row>
    <row r="3604" spans="1:11" ht="12.75">
      <c r="A3604">
        <v>556</v>
      </c>
      <c r="B3604">
        <v>555</v>
      </c>
      <c r="C3604" s="187">
        <v>9.199999809265137</v>
      </c>
      <c r="D3604">
        <v>0</v>
      </c>
      <c r="E3604" s="184"/>
      <c r="F3604" s="184"/>
      <c r="G3604" s="185"/>
      <c r="H3604" s="184"/>
      <c r="I3604" s="185"/>
      <c r="J3604" s="184"/>
      <c r="K3604" s="184"/>
    </row>
    <row r="3605" spans="1:11" ht="12.75">
      <c r="A3605">
        <v>556</v>
      </c>
      <c r="B3605">
        <v>557</v>
      </c>
      <c r="C3605" s="187">
        <v>4.199999809265137</v>
      </c>
      <c r="D3605">
        <v>0</v>
      </c>
      <c r="E3605" s="184"/>
      <c r="F3605" s="184"/>
      <c r="G3605" s="185"/>
      <c r="H3605" s="184"/>
      <c r="I3605" s="185"/>
      <c r="J3605" s="184"/>
      <c r="K3605" s="184"/>
    </row>
    <row r="3606" spans="1:11" ht="12.75">
      <c r="A3606">
        <v>556</v>
      </c>
      <c r="B3606">
        <v>567</v>
      </c>
      <c r="C3606" s="187">
        <v>7.599999904632568</v>
      </c>
      <c r="D3606">
        <v>0</v>
      </c>
      <c r="E3606" s="184"/>
      <c r="F3606" s="184"/>
      <c r="G3606" s="185"/>
      <c r="H3606" s="184"/>
      <c r="I3606" s="185"/>
      <c r="J3606" s="184"/>
      <c r="K3606" s="184"/>
    </row>
    <row r="3607" spans="1:11" ht="12.75">
      <c r="A3607">
        <v>556</v>
      </c>
      <c r="B3607">
        <v>568</v>
      </c>
      <c r="C3607" s="187">
        <v>3.200000047683716</v>
      </c>
      <c r="D3607">
        <v>0</v>
      </c>
      <c r="E3607" s="184"/>
      <c r="F3607" s="184"/>
      <c r="G3607" s="185"/>
      <c r="H3607" s="184"/>
      <c r="I3607" s="185"/>
      <c r="J3607" s="184"/>
      <c r="K3607" s="184"/>
    </row>
    <row r="3608" spans="1:11" ht="12.75">
      <c r="A3608">
        <v>556</v>
      </c>
      <c r="B3608">
        <v>569</v>
      </c>
      <c r="C3608" s="187">
        <v>8</v>
      </c>
      <c r="D3608">
        <v>0</v>
      </c>
      <c r="E3608" s="184"/>
      <c r="F3608" s="184"/>
      <c r="G3608" s="185"/>
      <c r="H3608" s="184"/>
      <c r="I3608" s="185"/>
      <c r="J3608" s="184"/>
      <c r="K3608" s="184"/>
    </row>
    <row r="3609" spans="1:11" ht="12.75">
      <c r="A3609">
        <v>556</v>
      </c>
      <c r="B3609">
        <v>577</v>
      </c>
      <c r="C3609" s="187">
        <v>6.199999809265137</v>
      </c>
      <c r="D3609">
        <v>0</v>
      </c>
      <c r="E3609" s="184"/>
      <c r="F3609" s="184"/>
      <c r="G3609" s="185"/>
      <c r="H3609" s="184"/>
      <c r="I3609" s="185"/>
      <c r="J3609" s="184"/>
      <c r="K3609" s="184"/>
    </row>
    <row r="3610" spans="1:11" ht="12.75">
      <c r="A3610">
        <v>557</v>
      </c>
      <c r="B3610">
        <v>546</v>
      </c>
      <c r="C3610" s="187">
        <v>7.199999809265137</v>
      </c>
      <c r="D3610">
        <v>0</v>
      </c>
      <c r="E3610" s="184"/>
      <c r="F3610" s="184"/>
      <c r="G3610" s="185"/>
      <c r="H3610" s="184"/>
      <c r="I3610" s="185"/>
      <c r="J3610" s="184"/>
      <c r="K3610" s="184"/>
    </row>
    <row r="3611" spans="1:11" ht="12.75">
      <c r="A3611">
        <v>557</v>
      </c>
      <c r="B3611">
        <v>547</v>
      </c>
      <c r="C3611" s="187">
        <v>8</v>
      </c>
      <c r="D3611">
        <v>0</v>
      </c>
      <c r="E3611" s="184"/>
      <c r="F3611" s="184"/>
      <c r="G3611" s="185"/>
      <c r="H3611" s="184"/>
      <c r="I3611" s="185"/>
      <c r="J3611" s="184"/>
      <c r="K3611" s="184"/>
    </row>
    <row r="3612" spans="1:11" ht="12.75">
      <c r="A3612">
        <v>557</v>
      </c>
      <c r="B3612">
        <v>548</v>
      </c>
      <c r="C3612" s="187">
        <v>4.699999809265137</v>
      </c>
      <c r="D3612">
        <v>0</v>
      </c>
      <c r="E3612" s="184"/>
      <c r="F3612" s="184"/>
      <c r="G3612" s="185"/>
      <c r="H3612" s="184"/>
      <c r="I3612" s="185"/>
      <c r="J3612" s="184"/>
      <c r="K3612" s="184"/>
    </row>
    <row r="3613" spans="1:11" ht="12.75">
      <c r="A3613">
        <v>557</v>
      </c>
      <c r="B3613">
        <v>549</v>
      </c>
      <c r="C3613" s="187">
        <v>11.600000381469727</v>
      </c>
      <c r="D3613">
        <v>0</v>
      </c>
      <c r="E3613" s="184"/>
      <c r="F3613" s="184"/>
      <c r="G3613" s="185"/>
      <c r="H3613" s="184"/>
      <c r="I3613" s="185"/>
      <c r="J3613" s="184"/>
      <c r="K3613" s="184"/>
    </row>
    <row r="3614" spans="1:11" ht="12.75">
      <c r="A3614">
        <v>557</v>
      </c>
      <c r="B3614">
        <v>556</v>
      </c>
      <c r="C3614" s="187">
        <v>4.199999809265137</v>
      </c>
      <c r="D3614">
        <v>0</v>
      </c>
      <c r="E3614" s="184"/>
      <c r="F3614" s="184"/>
      <c r="G3614" s="185"/>
      <c r="H3614" s="184"/>
      <c r="I3614" s="185"/>
      <c r="J3614" s="184"/>
      <c r="K3614" s="184"/>
    </row>
    <row r="3615" spans="1:11" ht="12.75">
      <c r="A3615">
        <v>557</v>
      </c>
      <c r="B3615">
        <v>558</v>
      </c>
      <c r="C3615" s="187">
        <v>2.4000000953674316</v>
      </c>
      <c r="D3615">
        <v>0</v>
      </c>
      <c r="E3615" s="184"/>
      <c r="F3615" s="184"/>
      <c r="G3615" s="185"/>
      <c r="H3615" s="184"/>
      <c r="I3615" s="185"/>
      <c r="J3615" s="184"/>
      <c r="K3615" s="184"/>
    </row>
    <row r="3616" spans="1:11" ht="12.75">
      <c r="A3616">
        <v>557</v>
      </c>
      <c r="B3616">
        <v>559</v>
      </c>
      <c r="C3616" s="187">
        <v>4.199999809265137</v>
      </c>
      <c r="D3616">
        <v>0</v>
      </c>
      <c r="E3616" s="184"/>
      <c r="F3616" s="184"/>
      <c r="G3616" s="185"/>
      <c r="H3616" s="184"/>
      <c r="I3616" s="185"/>
      <c r="J3616" s="184"/>
      <c r="K3616" s="184"/>
    </row>
    <row r="3617" spans="1:11" ht="12.75">
      <c r="A3617">
        <v>557</v>
      </c>
      <c r="B3617">
        <v>567</v>
      </c>
      <c r="C3617" s="187">
        <v>10.199999809265137</v>
      </c>
      <c r="D3617">
        <v>0</v>
      </c>
      <c r="E3617" s="184"/>
      <c r="F3617" s="184"/>
      <c r="G3617" s="185"/>
      <c r="H3617" s="184"/>
      <c r="I3617" s="185"/>
      <c r="J3617" s="184"/>
      <c r="K3617" s="184"/>
    </row>
    <row r="3618" spans="1:11" ht="12.75">
      <c r="A3618">
        <v>557</v>
      </c>
      <c r="B3618">
        <v>568</v>
      </c>
      <c r="C3618" s="187">
        <v>5.699999809265137</v>
      </c>
      <c r="D3618">
        <v>0</v>
      </c>
      <c r="E3618" s="184"/>
      <c r="F3618" s="184"/>
      <c r="G3618" s="185"/>
      <c r="H3618" s="184"/>
      <c r="I3618" s="185"/>
      <c r="J3618" s="184"/>
      <c r="K3618" s="184"/>
    </row>
    <row r="3619" spans="1:11" ht="12.75">
      <c r="A3619">
        <v>557</v>
      </c>
      <c r="B3619">
        <v>569</v>
      </c>
      <c r="C3619" s="187">
        <v>7</v>
      </c>
      <c r="D3619">
        <v>0</v>
      </c>
      <c r="E3619" s="184"/>
      <c r="F3619" s="184"/>
      <c r="G3619" s="185"/>
      <c r="H3619" s="184"/>
      <c r="I3619" s="185"/>
      <c r="J3619" s="184"/>
      <c r="K3619" s="184"/>
    </row>
    <row r="3620" spans="1:11" ht="12.75">
      <c r="A3620">
        <v>558</v>
      </c>
      <c r="B3620">
        <v>522</v>
      </c>
      <c r="C3620" s="187">
        <v>19.399999618530273</v>
      </c>
      <c r="D3620">
        <v>0</v>
      </c>
      <c r="E3620" s="184"/>
      <c r="F3620" s="184"/>
      <c r="G3620" s="185"/>
      <c r="H3620" s="184"/>
      <c r="I3620" s="185"/>
      <c r="J3620" s="184"/>
      <c r="K3620" s="184"/>
    </row>
    <row r="3621" spans="1:11" ht="12.75">
      <c r="A3621">
        <v>558</v>
      </c>
      <c r="B3621">
        <v>548</v>
      </c>
      <c r="C3621" s="187">
        <v>6</v>
      </c>
      <c r="D3621">
        <v>0</v>
      </c>
      <c r="E3621" s="184"/>
      <c r="F3621" s="184"/>
      <c r="G3621" s="185"/>
      <c r="H3621" s="184"/>
      <c r="I3621" s="185"/>
      <c r="J3621" s="184"/>
      <c r="K3621" s="184"/>
    </row>
    <row r="3622" spans="1:11" ht="12.75">
      <c r="A3622">
        <v>558</v>
      </c>
      <c r="B3622">
        <v>557</v>
      </c>
      <c r="C3622" s="187">
        <v>2.4000000953674316</v>
      </c>
      <c r="D3622">
        <v>0</v>
      </c>
      <c r="E3622" s="184"/>
      <c r="F3622" s="184"/>
      <c r="G3622" s="185"/>
      <c r="H3622" s="184"/>
      <c r="I3622" s="185"/>
      <c r="J3622" s="184"/>
      <c r="K3622" s="184"/>
    </row>
    <row r="3623" spans="1:11" ht="12.75">
      <c r="A3623">
        <v>558</v>
      </c>
      <c r="B3623">
        <v>559</v>
      </c>
      <c r="C3623" s="187">
        <v>3.299999952316284</v>
      </c>
      <c r="D3623">
        <v>0</v>
      </c>
      <c r="E3623" s="184"/>
      <c r="F3623" s="184"/>
      <c r="G3623" s="185"/>
      <c r="H3623" s="184"/>
      <c r="I3623" s="185"/>
      <c r="J3623" s="184"/>
      <c r="K3623" s="184"/>
    </row>
    <row r="3624" spans="1:11" ht="12.75">
      <c r="A3624">
        <v>558</v>
      </c>
      <c r="B3624">
        <v>560</v>
      </c>
      <c r="C3624" s="187">
        <v>7.300000190734863</v>
      </c>
      <c r="D3624">
        <v>0</v>
      </c>
      <c r="E3624" s="184"/>
      <c r="F3624" s="184"/>
      <c r="G3624" s="185"/>
      <c r="H3624" s="184"/>
      <c r="I3624" s="185"/>
      <c r="J3624" s="184"/>
      <c r="K3624" s="184"/>
    </row>
    <row r="3625" spans="1:11" ht="12.75">
      <c r="A3625">
        <v>558</v>
      </c>
      <c r="B3625">
        <v>567</v>
      </c>
      <c r="C3625" s="187">
        <v>10.5</v>
      </c>
      <c r="D3625">
        <v>0</v>
      </c>
      <c r="E3625" s="184"/>
      <c r="F3625" s="184"/>
      <c r="G3625" s="185"/>
      <c r="H3625" s="184"/>
      <c r="I3625" s="185"/>
      <c r="J3625" s="184"/>
      <c r="K3625" s="184"/>
    </row>
    <row r="3626" spans="1:11" ht="12.75">
      <c r="A3626">
        <v>558</v>
      </c>
      <c r="B3626">
        <v>568</v>
      </c>
      <c r="C3626" s="187">
        <v>6.599999904632568</v>
      </c>
      <c r="D3626">
        <v>0</v>
      </c>
      <c r="E3626" s="184"/>
      <c r="F3626" s="184"/>
      <c r="G3626" s="185"/>
      <c r="H3626" s="184"/>
      <c r="I3626" s="185"/>
      <c r="J3626" s="184"/>
      <c r="K3626" s="184"/>
    </row>
    <row r="3627" spans="1:11" ht="12.75">
      <c r="A3627">
        <v>558</v>
      </c>
      <c r="B3627">
        <v>569</v>
      </c>
      <c r="C3627" s="187">
        <v>6.099999904632568</v>
      </c>
      <c r="D3627">
        <v>0</v>
      </c>
      <c r="E3627" s="184"/>
      <c r="F3627" s="184"/>
      <c r="G3627" s="185"/>
      <c r="H3627" s="184"/>
      <c r="I3627" s="185"/>
      <c r="J3627" s="184"/>
      <c r="K3627" s="184"/>
    </row>
    <row r="3628" spans="1:11" ht="12.75">
      <c r="A3628">
        <v>558</v>
      </c>
      <c r="B3628">
        <v>570</v>
      </c>
      <c r="C3628" s="187">
        <v>6.800000190734863</v>
      </c>
      <c r="D3628">
        <v>0</v>
      </c>
      <c r="E3628" s="184"/>
      <c r="F3628" s="184"/>
      <c r="G3628" s="185"/>
      <c r="H3628" s="184"/>
      <c r="I3628" s="185"/>
      <c r="J3628" s="184"/>
      <c r="K3628" s="184"/>
    </row>
    <row r="3629" spans="1:11" ht="12.75">
      <c r="A3629">
        <v>558</v>
      </c>
      <c r="B3629">
        <v>585</v>
      </c>
      <c r="C3629" s="187">
        <v>11.100000381469727</v>
      </c>
      <c r="D3629">
        <v>0</v>
      </c>
      <c r="E3629" s="184"/>
      <c r="F3629" s="184"/>
      <c r="G3629" s="185"/>
      <c r="H3629" s="184"/>
      <c r="I3629" s="185"/>
      <c r="J3629" s="184"/>
      <c r="K3629" s="184"/>
    </row>
    <row r="3630" spans="1:11" ht="12.75">
      <c r="A3630">
        <v>558</v>
      </c>
      <c r="B3630">
        <v>586</v>
      </c>
      <c r="C3630" s="187">
        <v>13.5</v>
      </c>
      <c r="D3630">
        <v>0</v>
      </c>
      <c r="E3630" s="184"/>
      <c r="F3630" s="184"/>
      <c r="G3630" s="185"/>
      <c r="H3630" s="184"/>
      <c r="I3630" s="185"/>
      <c r="J3630" s="184"/>
      <c r="K3630" s="184"/>
    </row>
    <row r="3631" spans="1:11" ht="12.75">
      <c r="A3631">
        <v>559</v>
      </c>
      <c r="B3631">
        <v>521</v>
      </c>
      <c r="C3631" s="187">
        <v>16.200000762939453</v>
      </c>
      <c r="D3631">
        <v>0</v>
      </c>
      <c r="E3631" s="184"/>
      <c r="F3631" s="184"/>
      <c r="G3631" s="185"/>
      <c r="H3631" s="184"/>
      <c r="I3631" s="185"/>
      <c r="J3631" s="184"/>
      <c r="K3631" s="184"/>
    </row>
    <row r="3632" spans="1:11" ht="12.75">
      <c r="A3632">
        <v>559</v>
      </c>
      <c r="B3632">
        <v>522</v>
      </c>
      <c r="C3632" s="187">
        <v>17.700000762939453</v>
      </c>
      <c r="D3632">
        <v>0</v>
      </c>
      <c r="E3632" s="184"/>
      <c r="F3632" s="184"/>
      <c r="G3632" s="185"/>
      <c r="H3632" s="184"/>
      <c r="I3632" s="185"/>
      <c r="J3632" s="184"/>
      <c r="K3632" s="184"/>
    </row>
    <row r="3633" spans="1:11" ht="12.75">
      <c r="A3633">
        <v>559</v>
      </c>
      <c r="B3633">
        <v>546</v>
      </c>
      <c r="C3633" s="187">
        <v>10.600000381469727</v>
      </c>
      <c r="D3633">
        <v>0</v>
      </c>
      <c r="E3633" s="184"/>
      <c r="F3633" s="184"/>
      <c r="G3633" s="185"/>
      <c r="H3633" s="184"/>
      <c r="I3633" s="185"/>
      <c r="J3633" s="184"/>
      <c r="K3633" s="184"/>
    </row>
    <row r="3634" spans="1:11" ht="12.75">
      <c r="A3634">
        <v>559</v>
      </c>
      <c r="B3634">
        <v>547</v>
      </c>
      <c r="C3634" s="187">
        <v>10.199999809265137</v>
      </c>
      <c r="D3634">
        <v>0</v>
      </c>
      <c r="E3634" s="184"/>
      <c r="F3634" s="184"/>
      <c r="G3634" s="185"/>
      <c r="H3634" s="184"/>
      <c r="I3634" s="185"/>
      <c r="J3634" s="184"/>
      <c r="K3634" s="184"/>
    </row>
    <row r="3635" spans="1:11" ht="12.75">
      <c r="A3635">
        <v>559</v>
      </c>
      <c r="B3635">
        <v>548</v>
      </c>
      <c r="C3635" s="187">
        <v>4.699999809265137</v>
      </c>
      <c r="D3635">
        <v>0</v>
      </c>
      <c r="E3635" s="184"/>
      <c r="F3635" s="184"/>
      <c r="G3635" s="185"/>
      <c r="H3635" s="184"/>
      <c r="I3635" s="185"/>
      <c r="J3635" s="184"/>
      <c r="K3635" s="184"/>
    </row>
    <row r="3636" spans="1:11" ht="12.75">
      <c r="A3636">
        <v>559</v>
      </c>
      <c r="B3636">
        <v>549</v>
      </c>
      <c r="C3636" s="187">
        <v>7.800000190734863</v>
      </c>
      <c r="D3636">
        <v>0</v>
      </c>
      <c r="E3636" s="184"/>
      <c r="F3636" s="184"/>
      <c r="G3636" s="185"/>
      <c r="H3636" s="184"/>
      <c r="I3636" s="185"/>
      <c r="J3636" s="184"/>
      <c r="K3636" s="184"/>
    </row>
    <row r="3637" spans="1:11" ht="12.75">
      <c r="A3637">
        <v>559</v>
      </c>
      <c r="B3637">
        <v>550</v>
      </c>
      <c r="C3637" s="187">
        <v>18.600000381469727</v>
      </c>
      <c r="D3637">
        <v>0</v>
      </c>
      <c r="E3637" s="184"/>
      <c r="F3637" s="184"/>
      <c r="G3637" s="185"/>
      <c r="H3637" s="184"/>
      <c r="I3637" s="185"/>
      <c r="J3637" s="184"/>
      <c r="K3637" s="184"/>
    </row>
    <row r="3638" spans="1:11" ht="12.75">
      <c r="A3638">
        <v>559</v>
      </c>
      <c r="B3638">
        <v>557</v>
      </c>
      <c r="C3638" s="187">
        <v>4.199999809265137</v>
      </c>
      <c r="D3638">
        <v>0</v>
      </c>
      <c r="E3638" s="184"/>
      <c r="F3638" s="184"/>
      <c r="G3638" s="185"/>
      <c r="H3638" s="184"/>
      <c r="I3638" s="185"/>
      <c r="J3638" s="184"/>
      <c r="K3638" s="184"/>
    </row>
    <row r="3639" spans="1:11" ht="12.75">
      <c r="A3639">
        <v>559</v>
      </c>
      <c r="B3639">
        <v>558</v>
      </c>
      <c r="C3639" s="187">
        <v>3.299999952316284</v>
      </c>
      <c r="D3639">
        <v>0</v>
      </c>
      <c r="E3639" s="184"/>
      <c r="F3639" s="184"/>
      <c r="G3639" s="185"/>
      <c r="H3639" s="184"/>
      <c r="I3639" s="185"/>
      <c r="J3639" s="184"/>
      <c r="K3639" s="184"/>
    </row>
    <row r="3640" spans="1:11" ht="12.75">
      <c r="A3640">
        <v>559</v>
      </c>
      <c r="B3640">
        <v>560</v>
      </c>
      <c r="C3640" s="187">
        <v>5.199999809265137</v>
      </c>
      <c r="D3640">
        <v>0</v>
      </c>
      <c r="E3640" s="184"/>
      <c r="F3640" s="184"/>
      <c r="G3640" s="185"/>
      <c r="H3640" s="184"/>
      <c r="I3640" s="185"/>
      <c r="J3640" s="184"/>
      <c r="K3640" s="184"/>
    </row>
    <row r="3641" spans="1:11" ht="12.75">
      <c r="A3641">
        <v>559</v>
      </c>
      <c r="B3641">
        <v>570</v>
      </c>
      <c r="C3641" s="187">
        <v>9</v>
      </c>
      <c r="D3641">
        <v>0</v>
      </c>
      <c r="E3641" s="184"/>
      <c r="F3641" s="184"/>
      <c r="G3641" s="185"/>
      <c r="H3641" s="184"/>
      <c r="I3641" s="185"/>
      <c r="J3641" s="184"/>
      <c r="K3641" s="184"/>
    </row>
    <row r="3642" spans="1:11" ht="12.75">
      <c r="A3642">
        <v>559</v>
      </c>
      <c r="B3642">
        <v>962</v>
      </c>
      <c r="C3642" s="187">
        <v>28.399999618530273</v>
      </c>
      <c r="D3642">
        <v>0</v>
      </c>
      <c r="E3642" s="184"/>
      <c r="F3642" s="184"/>
      <c r="G3642" s="185"/>
      <c r="H3642" s="184"/>
      <c r="I3642" s="185"/>
      <c r="J3642" s="184"/>
      <c r="K3642" s="184"/>
    </row>
    <row r="3643" spans="1:11" ht="12.75">
      <c r="A3643">
        <v>560</v>
      </c>
      <c r="B3643">
        <v>523</v>
      </c>
      <c r="C3643" s="187">
        <v>22.600000381469727</v>
      </c>
      <c r="D3643">
        <v>0</v>
      </c>
      <c r="E3643" s="184"/>
      <c r="F3643" s="184"/>
      <c r="G3643" s="185"/>
      <c r="H3643" s="184"/>
      <c r="I3643" s="185"/>
      <c r="J3643" s="184"/>
      <c r="K3643" s="184"/>
    </row>
    <row r="3644" spans="1:11" ht="12.75">
      <c r="A3644">
        <v>560</v>
      </c>
      <c r="B3644">
        <v>548</v>
      </c>
      <c r="C3644" s="187">
        <v>9.399999618530273</v>
      </c>
      <c r="D3644">
        <v>0</v>
      </c>
      <c r="E3644" s="184"/>
      <c r="F3644" s="184"/>
      <c r="G3644" s="185"/>
      <c r="H3644" s="184"/>
      <c r="I3644" s="185"/>
      <c r="J3644" s="184"/>
      <c r="K3644" s="184"/>
    </row>
    <row r="3645" spans="1:11" ht="12.75">
      <c r="A3645">
        <v>560</v>
      </c>
      <c r="B3645">
        <v>549</v>
      </c>
      <c r="C3645" s="187">
        <v>8.399999618530273</v>
      </c>
      <c r="D3645">
        <v>0</v>
      </c>
      <c r="E3645" s="184"/>
      <c r="F3645" s="184"/>
      <c r="G3645" s="185"/>
      <c r="H3645" s="184"/>
      <c r="I3645" s="185"/>
      <c r="J3645" s="184"/>
      <c r="K3645" s="184"/>
    </row>
    <row r="3646" spans="1:11" ht="12.75">
      <c r="A3646">
        <v>560</v>
      </c>
      <c r="B3646">
        <v>558</v>
      </c>
      <c r="C3646" s="187">
        <v>7.300000190734863</v>
      </c>
      <c r="D3646">
        <v>0</v>
      </c>
      <c r="E3646" s="184"/>
      <c r="F3646" s="184"/>
      <c r="G3646" s="185"/>
      <c r="H3646" s="184"/>
      <c r="I3646" s="185"/>
      <c r="J3646" s="184"/>
      <c r="K3646" s="184"/>
    </row>
    <row r="3647" spans="1:11" ht="12.75">
      <c r="A3647">
        <v>560</v>
      </c>
      <c r="B3647">
        <v>559</v>
      </c>
      <c r="C3647" s="187">
        <v>5.199999809265137</v>
      </c>
      <c r="D3647">
        <v>0</v>
      </c>
      <c r="E3647" s="184"/>
      <c r="F3647" s="184"/>
      <c r="G3647" s="185"/>
      <c r="H3647" s="184"/>
      <c r="I3647" s="185"/>
      <c r="J3647" s="184"/>
      <c r="K3647" s="184"/>
    </row>
    <row r="3648" spans="1:11" ht="12.75">
      <c r="A3648">
        <v>560</v>
      </c>
      <c r="B3648">
        <v>561</v>
      </c>
      <c r="C3648" s="187">
        <v>4</v>
      </c>
      <c r="D3648">
        <v>0</v>
      </c>
      <c r="E3648" s="184"/>
      <c r="F3648" s="184"/>
      <c r="G3648" s="185"/>
      <c r="H3648" s="184"/>
      <c r="I3648" s="185"/>
      <c r="J3648" s="184"/>
      <c r="K3648" s="184"/>
    </row>
    <row r="3649" spans="1:11" ht="12.75">
      <c r="A3649">
        <v>560</v>
      </c>
      <c r="B3649">
        <v>567</v>
      </c>
      <c r="C3649" s="187">
        <v>16.899999618530273</v>
      </c>
      <c r="D3649">
        <v>0</v>
      </c>
      <c r="E3649" s="184"/>
      <c r="F3649" s="184"/>
      <c r="G3649" s="185"/>
      <c r="H3649" s="184"/>
      <c r="I3649" s="185"/>
      <c r="J3649" s="184"/>
      <c r="K3649" s="184"/>
    </row>
    <row r="3650" spans="1:11" ht="12.75">
      <c r="A3650">
        <v>560</v>
      </c>
      <c r="B3650">
        <v>569</v>
      </c>
      <c r="C3650" s="187">
        <v>11.300000190734863</v>
      </c>
      <c r="D3650">
        <v>0</v>
      </c>
      <c r="E3650" s="184"/>
      <c r="F3650" s="184"/>
      <c r="G3650" s="185"/>
      <c r="H3650" s="184"/>
      <c r="I3650" s="185"/>
      <c r="J3650" s="184"/>
      <c r="K3650" s="184"/>
    </row>
    <row r="3651" spans="1:11" ht="12.75">
      <c r="A3651">
        <v>560</v>
      </c>
      <c r="B3651">
        <v>570</v>
      </c>
      <c r="C3651" s="187">
        <v>9.5</v>
      </c>
      <c r="D3651">
        <v>0</v>
      </c>
      <c r="E3651" s="184"/>
      <c r="F3651" s="184"/>
      <c r="G3651" s="185"/>
      <c r="H3651" s="184"/>
      <c r="I3651" s="185"/>
      <c r="J3651" s="184"/>
      <c r="K3651" s="184"/>
    </row>
    <row r="3652" spans="1:11" ht="12.75">
      <c r="A3652">
        <v>560</v>
      </c>
      <c r="B3652">
        <v>585</v>
      </c>
      <c r="C3652" s="187">
        <v>7.300000190734863</v>
      </c>
      <c r="D3652">
        <v>0</v>
      </c>
      <c r="E3652" s="184"/>
      <c r="F3652" s="184"/>
      <c r="G3652" s="185"/>
      <c r="H3652" s="184"/>
      <c r="I3652" s="185"/>
      <c r="J3652" s="184"/>
      <c r="K3652" s="184"/>
    </row>
    <row r="3653" spans="1:11" ht="12.75">
      <c r="A3653">
        <v>560</v>
      </c>
      <c r="B3653">
        <v>586</v>
      </c>
      <c r="C3653" s="187">
        <v>7.099999904632568</v>
      </c>
      <c r="D3653">
        <v>0</v>
      </c>
      <c r="E3653" s="184"/>
      <c r="F3653" s="184"/>
      <c r="G3653" s="185"/>
      <c r="H3653" s="184"/>
      <c r="I3653" s="185"/>
      <c r="J3653" s="184"/>
      <c r="K3653" s="184"/>
    </row>
    <row r="3654" spans="1:11" ht="12.75">
      <c r="A3654">
        <v>560</v>
      </c>
      <c r="B3654">
        <v>962</v>
      </c>
      <c r="C3654" s="187">
        <v>24.399999618530273</v>
      </c>
      <c r="D3654">
        <v>0</v>
      </c>
      <c r="E3654" s="184"/>
      <c r="F3654" s="184"/>
      <c r="G3654" s="185"/>
      <c r="H3654" s="184"/>
      <c r="I3654" s="185"/>
      <c r="J3654" s="184"/>
      <c r="K3654" s="184"/>
    </row>
    <row r="3655" spans="1:11" ht="12.75">
      <c r="A3655">
        <v>560</v>
      </c>
      <c r="B3655">
        <v>963</v>
      </c>
      <c r="C3655" s="187">
        <v>27.399999618530273</v>
      </c>
      <c r="D3655">
        <v>0</v>
      </c>
      <c r="E3655" s="184"/>
      <c r="F3655" s="184"/>
      <c r="G3655" s="185"/>
      <c r="H3655" s="184"/>
      <c r="I3655" s="185"/>
      <c r="J3655" s="184"/>
      <c r="K3655" s="184"/>
    </row>
    <row r="3656" spans="1:11" ht="12.75">
      <c r="A3656">
        <v>561</v>
      </c>
      <c r="B3656">
        <v>523</v>
      </c>
      <c r="C3656" s="187">
        <v>21.399999618530273</v>
      </c>
      <c r="D3656">
        <v>0</v>
      </c>
      <c r="E3656" s="184"/>
      <c r="F3656" s="184"/>
      <c r="G3656" s="185"/>
      <c r="H3656" s="184"/>
      <c r="I3656" s="185"/>
      <c r="J3656" s="184"/>
      <c r="K3656" s="184"/>
    </row>
    <row r="3657" spans="1:11" ht="12.75">
      <c r="A3657">
        <v>561</v>
      </c>
      <c r="B3657">
        <v>549</v>
      </c>
      <c r="C3657" s="187">
        <v>9.899999618530273</v>
      </c>
      <c r="D3657">
        <v>0</v>
      </c>
      <c r="E3657" s="184"/>
      <c r="F3657" s="184"/>
      <c r="G3657" s="185"/>
      <c r="H3657" s="184"/>
      <c r="I3657" s="185"/>
      <c r="J3657" s="184"/>
      <c r="K3657" s="184"/>
    </row>
    <row r="3658" spans="1:11" ht="12.75">
      <c r="A3658">
        <v>561</v>
      </c>
      <c r="B3658">
        <v>550</v>
      </c>
      <c r="C3658" s="187">
        <v>12.800000190734863</v>
      </c>
      <c r="D3658">
        <v>0</v>
      </c>
      <c r="E3658" s="184"/>
      <c r="F3658" s="184"/>
      <c r="G3658" s="185"/>
      <c r="H3658" s="184"/>
      <c r="I3658" s="185"/>
      <c r="J3658" s="184"/>
      <c r="K3658" s="184"/>
    </row>
    <row r="3659" spans="1:11" ht="12.75">
      <c r="A3659">
        <v>561</v>
      </c>
      <c r="B3659">
        <v>560</v>
      </c>
      <c r="C3659" s="187">
        <v>4</v>
      </c>
      <c r="D3659">
        <v>0</v>
      </c>
      <c r="E3659" s="184"/>
      <c r="F3659" s="184"/>
      <c r="G3659" s="185"/>
      <c r="H3659" s="184"/>
      <c r="I3659" s="185"/>
      <c r="J3659" s="184"/>
      <c r="K3659" s="184"/>
    </row>
    <row r="3660" spans="1:11" ht="12.75">
      <c r="A3660">
        <v>561</v>
      </c>
      <c r="B3660">
        <v>562</v>
      </c>
      <c r="C3660" s="187">
        <v>7.5</v>
      </c>
      <c r="D3660">
        <v>0</v>
      </c>
      <c r="E3660" s="184"/>
      <c r="F3660" s="184"/>
      <c r="G3660" s="185"/>
      <c r="H3660" s="184"/>
      <c r="I3660" s="185"/>
      <c r="J3660" s="184"/>
      <c r="K3660" s="184"/>
    </row>
    <row r="3661" spans="1:11" ht="12.75">
      <c r="A3661">
        <v>561</v>
      </c>
      <c r="B3661">
        <v>569</v>
      </c>
      <c r="C3661" s="187">
        <v>14.399999618530273</v>
      </c>
      <c r="D3661">
        <v>0</v>
      </c>
      <c r="E3661" s="184"/>
      <c r="F3661" s="184"/>
      <c r="G3661" s="185"/>
      <c r="H3661" s="184"/>
      <c r="I3661" s="185"/>
      <c r="J3661" s="184"/>
      <c r="K3661" s="184"/>
    </row>
    <row r="3662" spans="1:11" ht="12.75">
      <c r="A3662">
        <v>561</v>
      </c>
      <c r="B3662">
        <v>570</v>
      </c>
      <c r="C3662" s="187">
        <v>12.199999809265137</v>
      </c>
      <c r="D3662">
        <v>0</v>
      </c>
      <c r="E3662" s="184"/>
      <c r="F3662" s="184"/>
      <c r="G3662" s="185"/>
      <c r="H3662" s="184"/>
      <c r="I3662" s="185"/>
      <c r="J3662" s="184"/>
      <c r="K3662" s="184"/>
    </row>
    <row r="3663" spans="1:11" ht="12.75">
      <c r="A3663">
        <v>561</v>
      </c>
      <c r="B3663">
        <v>585</v>
      </c>
      <c r="C3663" s="187">
        <v>6.099999904632568</v>
      </c>
      <c r="D3663">
        <v>0</v>
      </c>
      <c r="E3663" s="184"/>
      <c r="F3663" s="184"/>
      <c r="G3663" s="185"/>
      <c r="H3663" s="184"/>
      <c r="I3663" s="185"/>
      <c r="J3663" s="184"/>
      <c r="K3663" s="184"/>
    </row>
    <row r="3664" spans="1:11" ht="12.75">
      <c r="A3664">
        <v>561</v>
      </c>
      <c r="B3664">
        <v>586</v>
      </c>
      <c r="C3664" s="187">
        <v>4.5</v>
      </c>
      <c r="D3664">
        <v>0</v>
      </c>
      <c r="E3664" s="184"/>
      <c r="F3664" s="184"/>
      <c r="G3664" s="185"/>
      <c r="H3664" s="184"/>
      <c r="I3664" s="185"/>
      <c r="J3664" s="184"/>
      <c r="K3664" s="184"/>
    </row>
    <row r="3665" spans="1:11" ht="12.75">
      <c r="A3665">
        <v>561</v>
      </c>
      <c r="B3665">
        <v>587</v>
      </c>
      <c r="C3665" s="187">
        <v>7.400000095367432</v>
      </c>
      <c r="D3665">
        <v>0</v>
      </c>
      <c r="E3665" s="184"/>
      <c r="F3665" s="184"/>
      <c r="G3665" s="185"/>
      <c r="H3665" s="184"/>
      <c r="I3665" s="185"/>
      <c r="J3665" s="184"/>
      <c r="K3665" s="184"/>
    </row>
    <row r="3666" spans="1:11" ht="12.75">
      <c r="A3666">
        <v>561</v>
      </c>
      <c r="B3666">
        <v>588</v>
      </c>
      <c r="C3666" s="187">
        <v>7.900000095367432</v>
      </c>
      <c r="D3666">
        <v>0</v>
      </c>
      <c r="E3666" s="184"/>
      <c r="F3666" s="184"/>
      <c r="G3666" s="185"/>
      <c r="H3666" s="184"/>
      <c r="I3666" s="185"/>
      <c r="J3666" s="184"/>
      <c r="K3666" s="184"/>
    </row>
    <row r="3667" spans="1:11" ht="12.75">
      <c r="A3667">
        <v>562</v>
      </c>
      <c r="B3667">
        <v>523</v>
      </c>
      <c r="C3667" s="187">
        <v>17.600000381469727</v>
      </c>
      <c r="D3667">
        <v>0</v>
      </c>
      <c r="E3667" s="184"/>
      <c r="F3667" s="184"/>
      <c r="G3667" s="185"/>
      <c r="H3667" s="184"/>
      <c r="I3667" s="185"/>
      <c r="J3667" s="184"/>
      <c r="K3667" s="184"/>
    </row>
    <row r="3668" spans="1:11" ht="12.75">
      <c r="A3668">
        <v>562</v>
      </c>
      <c r="B3668">
        <v>548</v>
      </c>
      <c r="C3668" s="187">
        <v>20.399999618530273</v>
      </c>
      <c r="D3668">
        <v>0</v>
      </c>
      <c r="E3668" s="184"/>
      <c r="F3668" s="184"/>
      <c r="G3668" s="185"/>
      <c r="H3668" s="184"/>
      <c r="I3668" s="185"/>
      <c r="J3668" s="184"/>
      <c r="K3668" s="184"/>
    </row>
    <row r="3669" spans="1:11" ht="12.75">
      <c r="A3669">
        <v>562</v>
      </c>
      <c r="B3669">
        <v>549</v>
      </c>
      <c r="C3669" s="187">
        <v>14.800000190734863</v>
      </c>
      <c r="D3669">
        <v>0</v>
      </c>
      <c r="E3669" s="184"/>
      <c r="F3669" s="184"/>
      <c r="G3669" s="185"/>
      <c r="H3669" s="184"/>
      <c r="I3669" s="185"/>
      <c r="J3669" s="184"/>
      <c r="K3669" s="184"/>
    </row>
    <row r="3670" spans="1:11" ht="12.75">
      <c r="A3670">
        <v>562</v>
      </c>
      <c r="B3670">
        <v>550</v>
      </c>
      <c r="C3670" s="187">
        <v>8.199999809265137</v>
      </c>
      <c r="D3670">
        <v>0</v>
      </c>
      <c r="E3670" s="184"/>
      <c r="F3670" s="184"/>
      <c r="G3670" s="185"/>
      <c r="H3670" s="184"/>
      <c r="I3670" s="185"/>
      <c r="J3670" s="184"/>
      <c r="K3670" s="184"/>
    </row>
    <row r="3671" spans="1:11" ht="12.75">
      <c r="A3671">
        <v>562</v>
      </c>
      <c r="B3671">
        <v>561</v>
      </c>
      <c r="C3671" s="187">
        <v>7.5</v>
      </c>
      <c r="D3671">
        <v>0</v>
      </c>
      <c r="E3671" s="184"/>
      <c r="F3671" s="184"/>
      <c r="G3671" s="185"/>
      <c r="H3671" s="184"/>
      <c r="I3671" s="185"/>
      <c r="J3671" s="184"/>
      <c r="K3671" s="184"/>
    </row>
    <row r="3672" spans="1:11" ht="12.75">
      <c r="A3672">
        <v>562</v>
      </c>
      <c r="B3672">
        <v>586</v>
      </c>
      <c r="C3672" s="187">
        <v>7.900000095367432</v>
      </c>
      <c r="D3672">
        <v>0</v>
      </c>
      <c r="E3672" s="184"/>
      <c r="F3672" s="184"/>
      <c r="G3672" s="185"/>
      <c r="H3672" s="184"/>
      <c r="I3672" s="185"/>
      <c r="J3672" s="184"/>
      <c r="K3672" s="184"/>
    </row>
    <row r="3673" spans="1:11" ht="12.75">
      <c r="A3673">
        <v>562</v>
      </c>
      <c r="B3673">
        <v>587</v>
      </c>
      <c r="C3673" s="187">
        <v>6.800000190734863</v>
      </c>
      <c r="D3673">
        <v>0</v>
      </c>
      <c r="E3673" s="184"/>
      <c r="F3673" s="184"/>
      <c r="G3673" s="185"/>
      <c r="H3673" s="184"/>
      <c r="I3673" s="185"/>
      <c r="J3673" s="184"/>
      <c r="K3673" s="184"/>
    </row>
    <row r="3674" spans="1:11" ht="12.75">
      <c r="A3674">
        <v>562</v>
      </c>
      <c r="B3674">
        <v>588</v>
      </c>
      <c r="C3674" s="187">
        <v>8.300000190734863</v>
      </c>
      <c r="D3674">
        <v>0</v>
      </c>
      <c r="E3674" s="184"/>
      <c r="F3674" s="184"/>
      <c r="G3674" s="185"/>
      <c r="H3674" s="184"/>
      <c r="I3674" s="185"/>
      <c r="J3674" s="184"/>
      <c r="K3674" s="184"/>
    </row>
    <row r="3675" spans="1:11" ht="12.75">
      <c r="A3675">
        <v>562</v>
      </c>
      <c r="B3675">
        <v>590</v>
      </c>
      <c r="C3675" s="187">
        <v>10.899999618530273</v>
      </c>
      <c r="D3675">
        <v>0</v>
      </c>
      <c r="E3675" s="184"/>
      <c r="F3675" s="184"/>
      <c r="G3675" s="185"/>
      <c r="H3675" s="184"/>
      <c r="I3675" s="185"/>
      <c r="J3675" s="184"/>
      <c r="K3675" s="184"/>
    </row>
    <row r="3676" spans="1:11" ht="12.75">
      <c r="A3676">
        <v>562</v>
      </c>
      <c r="B3676">
        <v>591</v>
      </c>
      <c r="C3676" s="187">
        <v>10.899999618530273</v>
      </c>
      <c r="D3676">
        <v>0</v>
      </c>
      <c r="E3676" s="184"/>
      <c r="F3676" s="184"/>
      <c r="G3676" s="185"/>
      <c r="H3676" s="184"/>
      <c r="I3676" s="185"/>
      <c r="J3676" s="184"/>
      <c r="K3676" s="184"/>
    </row>
    <row r="3677" spans="1:11" ht="12.75">
      <c r="A3677">
        <v>562</v>
      </c>
      <c r="B3677">
        <v>592</v>
      </c>
      <c r="C3677" s="187">
        <v>21.600000381469727</v>
      </c>
      <c r="D3677">
        <v>0</v>
      </c>
      <c r="E3677" s="184"/>
      <c r="F3677" s="184"/>
      <c r="G3677" s="185"/>
      <c r="H3677" s="184"/>
      <c r="I3677" s="185"/>
      <c r="J3677" s="184"/>
      <c r="K3677" s="184"/>
    </row>
    <row r="3678" spans="1:11" ht="12.75">
      <c r="A3678">
        <v>562</v>
      </c>
      <c r="B3678">
        <v>617</v>
      </c>
      <c r="C3678" s="187">
        <v>29</v>
      </c>
      <c r="D3678">
        <v>0</v>
      </c>
      <c r="E3678" s="184"/>
      <c r="F3678" s="184"/>
      <c r="G3678" s="185"/>
      <c r="H3678" s="184"/>
      <c r="I3678" s="185"/>
      <c r="J3678" s="184"/>
      <c r="K3678" s="184"/>
    </row>
    <row r="3679" spans="1:11" ht="12.75">
      <c r="A3679">
        <v>562</v>
      </c>
      <c r="B3679">
        <v>627</v>
      </c>
      <c r="C3679" s="187">
        <v>33.20000076293945</v>
      </c>
      <c r="D3679">
        <v>0</v>
      </c>
      <c r="E3679" s="184"/>
      <c r="F3679" s="184"/>
      <c r="G3679" s="185"/>
      <c r="H3679" s="184"/>
      <c r="I3679" s="185"/>
      <c r="J3679" s="184"/>
      <c r="K3679" s="184"/>
    </row>
    <row r="3680" spans="1:11" ht="12.75">
      <c r="A3680">
        <v>562</v>
      </c>
      <c r="B3680">
        <v>947</v>
      </c>
      <c r="C3680" s="187">
        <v>27.600000381469727</v>
      </c>
      <c r="D3680">
        <v>0</v>
      </c>
      <c r="E3680" s="184"/>
      <c r="F3680" s="184"/>
      <c r="G3680" s="185"/>
      <c r="H3680" s="184"/>
      <c r="I3680" s="185"/>
      <c r="J3680" s="184"/>
      <c r="K3680" s="184"/>
    </row>
    <row r="3681" spans="1:11" ht="12.75">
      <c r="A3681">
        <v>562</v>
      </c>
      <c r="B3681">
        <v>948</v>
      </c>
      <c r="C3681" s="187">
        <v>24.200000762939453</v>
      </c>
      <c r="D3681">
        <v>0</v>
      </c>
      <c r="E3681" s="184"/>
      <c r="F3681" s="184"/>
      <c r="G3681" s="185"/>
      <c r="H3681" s="184"/>
      <c r="I3681" s="185"/>
      <c r="J3681" s="184"/>
      <c r="K3681" s="184"/>
    </row>
    <row r="3682" spans="1:11" ht="12.75">
      <c r="A3682">
        <v>562</v>
      </c>
      <c r="B3682">
        <v>950</v>
      </c>
      <c r="C3682" s="187">
        <v>22.700000762939453</v>
      </c>
      <c r="D3682">
        <v>0</v>
      </c>
      <c r="E3682" s="184"/>
      <c r="F3682" s="184"/>
      <c r="G3682" s="185"/>
      <c r="H3682" s="184"/>
      <c r="I3682" s="185"/>
      <c r="J3682" s="184"/>
      <c r="K3682" s="184"/>
    </row>
    <row r="3683" spans="1:11" ht="12.75">
      <c r="A3683">
        <v>562</v>
      </c>
      <c r="B3683">
        <v>951</v>
      </c>
      <c r="C3683" s="187">
        <v>23.5</v>
      </c>
      <c r="D3683">
        <v>0</v>
      </c>
      <c r="E3683" s="184"/>
      <c r="F3683" s="184"/>
      <c r="G3683" s="185"/>
      <c r="H3683" s="184"/>
      <c r="I3683" s="185"/>
      <c r="J3683" s="184"/>
      <c r="K3683" s="184"/>
    </row>
    <row r="3684" spans="1:11" ht="12.75">
      <c r="A3684">
        <v>562</v>
      </c>
      <c r="B3684">
        <v>952</v>
      </c>
      <c r="C3684" s="187">
        <v>26.600000381469727</v>
      </c>
      <c r="D3684">
        <v>0</v>
      </c>
      <c r="E3684" s="184"/>
      <c r="F3684" s="184"/>
      <c r="G3684" s="185"/>
      <c r="H3684" s="184"/>
      <c r="I3684" s="185"/>
      <c r="J3684" s="184"/>
      <c r="K3684" s="184"/>
    </row>
    <row r="3685" spans="1:11" ht="12.75">
      <c r="A3685">
        <v>562</v>
      </c>
      <c r="B3685">
        <v>962</v>
      </c>
      <c r="C3685" s="187">
        <v>14.399999618530273</v>
      </c>
      <c r="D3685">
        <v>0</v>
      </c>
      <c r="E3685" s="184"/>
      <c r="F3685" s="184"/>
      <c r="G3685" s="185"/>
      <c r="H3685" s="184"/>
      <c r="I3685" s="185"/>
      <c r="J3685" s="184"/>
      <c r="K3685" s="184"/>
    </row>
    <row r="3686" spans="1:11" ht="12.75">
      <c r="A3686">
        <v>562</v>
      </c>
      <c r="B3686">
        <v>963</v>
      </c>
      <c r="C3686" s="187">
        <v>25.5</v>
      </c>
      <c r="D3686">
        <v>0</v>
      </c>
      <c r="E3686" s="184"/>
      <c r="F3686" s="184"/>
      <c r="G3686" s="185"/>
      <c r="H3686" s="184"/>
      <c r="I3686" s="185"/>
      <c r="J3686" s="184"/>
      <c r="K3686" s="184"/>
    </row>
    <row r="3687" spans="1:11" ht="12.75">
      <c r="A3687">
        <v>566</v>
      </c>
      <c r="B3687">
        <v>567</v>
      </c>
      <c r="C3687" s="187">
        <v>3.700000047683716</v>
      </c>
      <c r="D3687">
        <v>0</v>
      </c>
      <c r="E3687" s="184"/>
      <c r="F3687" s="184"/>
      <c r="G3687" s="185"/>
      <c r="H3687" s="184"/>
      <c r="I3687" s="185"/>
      <c r="J3687" s="184"/>
      <c r="K3687" s="184"/>
    </row>
    <row r="3688" spans="1:11" ht="12.75">
      <c r="A3688">
        <v>566</v>
      </c>
      <c r="B3688">
        <v>568</v>
      </c>
      <c r="C3688" s="187">
        <v>7.699999809265137</v>
      </c>
      <c r="D3688">
        <v>0</v>
      </c>
      <c r="E3688" s="184"/>
      <c r="F3688" s="184"/>
      <c r="G3688" s="185"/>
      <c r="H3688" s="184"/>
      <c r="I3688" s="185"/>
      <c r="J3688" s="184"/>
      <c r="K3688" s="184"/>
    </row>
    <row r="3689" spans="1:11" ht="12.75">
      <c r="A3689">
        <v>566</v>
      </c>
      <c r="B3689">
        <v>577</v>
      </c>
      <c r="C3689" s="187">
        <v>4.5</v>
      </c>
      <c r="D3689">
        <v>0</v>
      </c>
      <c r="E3689" s="184"/>
      <c r="F3689" s="184"/>
      <c r="G3689" s="185"/>
      <c r="H3689" s="184"/>
      <c r="I3689" s="185"/>
      <c r="J3689" s="184"/>
      <c r="K3689" s="184"/>
    </row>
    <row r="3690" spans="1:11" ht="12.75">
      <c r="A3690">
        <v>566</v>
      </c>
      <c r="B3690">
        <v>578</v>
      </c>
      <c r="C3690" s="187">
        <v>1.600000023841858</v>
      </c>
      <c r="D3690">
        <v>0</v>
      </c>
      <c r="E3690" s="184"/>
      <c r="F3690" s="184"/>
      <c r="G3690" s="185"/>
      <c r="H3690" s="184"/>
      <c r="I3690" s="185"/>
      <c r="J3690" s="184"/>
      <c r="K3690" s="184"/>
    </row>
    <row r="3691" spans="1:11" ht="12.75">
      <c r="A3691">
        <v>566</v>
      </c>
      <c r="B3691">
        <v>579</v>
      </c>
      <c r="C3691" s="187">
        <v>3.299999952316284</v>
      </c>
      <c r="D3691">
        <v>0</v>
      </c>
      <c r="E3691" s="184"/>
      <c r="F3691" s="184"/>
      <c r="G3691" s="185"/>
      <c r="H3691" s="184"/>
      <c r="I3691" s="185"/>
      <c r="J3691" s="184"/>
      <c r="K3691" s="184"/>
    </row>
    <row r="3692" spans="1:11" ht="12.75">
      <c r="A3692">
        <v>566</v>
      </c>
      <c r="B3692">
        <v>581</v>
      </c>
      <c r="C3692" s="187">
        <v>6</v>
      </c>
      <c r="D3692">
        <v>0</v>
      </c>
      <c r="E3692" s="184"/>
      <c r="F3692" s="184"/>
      <c r="G3692" s="185"/>
      <c r="H3692" s="184"/>
      <c r="I3692" s="185"/>
      <c r="J3692" s="184"/>
      <c r="K3692" s="184"/>
    </row>
    <row r="3693" spans="1:11" ht="12.75">
      <c r="A3693">
        <v>567</v>
      </c>
      <c r="B3693">
        <v>546</v>
      </c>
      <c r="C3693" s="187">
        <v>11.800000190734863</v>
      </c>
      <c r="D3693">
        <v>0</v>
      </c>
      <c r="E3693" s="184"/>
      <c r="F3693" s="184"/>
      <c r="G3693" s="185"/>
      <c r="H3693" s="184"/>
      <c r="I3693" s="185"/>
      <c r="J3693" s="184"/>
      <c r="K3693" s="184"/>
    </row>
    <row r="3694" spans="1:11" ht="12.75">
      <c r="A3694">
        <v>567</v>
      </c>
      <c r="B3694">
        <v>556</v>
      </c>
      <c r="C3694" s="187">
        <v>7.599999904632568</v>
      </c>
      <c r="D3694">
        <v>0</v>
      </c>
      <c r="E3694" s="184"/>
      <c r="F3694" s="184"/>
      <c r="G3694" s="185"/>
      <c r="H3694" s="184"/>
      <c r="I3694" s="185"/>
      <c r="J3694" s="184"/>
      <c r="K3694" s="184"/>
    </row>
    <row r="3695" spans="1:11" ht="12.75">
      <c r="A3695">
        <v>567</v>
      </c>
      <c r="B3695">
        <v>557</v>
      </c>
      <c r="C3695" s="187">
        <v>10.199999809265137</v>
      </c>
      <c r="D3695">
        <v>0</v>
      </c>
      <c r="E3695" s="184"/>
      <c r="F3695" s="184"/>
      <c r="G3695" s="185"/>
      <c r="H3695" s="184"/>
      <c r="I3695" s="185"/>
      <c r="J3695" s="184"/>
      <c r="K3695" s="184"/>
    </row>
    <row r="3696" spans="1:11" ht="12.75">
      <c r="A3696">
        <v>567</v>
      </c>
      <c r="B3696">
        <v>558</v>
      </c>
      <c r="C3696" s="187">
        <v>10.5</v>
      </c>
      <c r="D3696">
        <v>0</v>
      </c>
      <c r="E3696" s="184"/>
      <c r="F3696" s="184"/>
      <c r="G3696" s="185"/>
      <c r="H3696" s="184"/>
      <c r="I3696" s="185"/>
      <c r="J3696" s="184"/>
      <c r="K3696" s="184"/>
    </row>
    <row r="3697" spans="1:11" ht="12.75">
      <c r="A3697">
        <v>567</v>
      </c>
      <c r="B3697">
        <v>560</v>
      </c>
      <c r="C3697" s="187">
        <v>16.899999618530273</v>
      </c>
      <c r="D3697">
        <v>0</v>
      </c>
      <c r="E3697" s="184"/>
      <c r="F3697" s="184"/>
      <c r="G3697" s="185"/>
      <c r="H3697" s="184"/>
      <c r="I3697" s="185"/>
      <c r="J3697" s="184"/>
      <c r="K3697" s="184"/>
    </row>
    <row r="3698" spans="1:11" ht="12.75">
      <c r="A3698">
        <v>567</v>
      </c>
      <c r="B3698">
        <v>566</v>
      </c>
      <c r="C3698" s="187">
        <v>3.700000047683716</v>
      </c>
      <c r="D3698">
        <v>0</v>
      </c>
      <c r="E3698" s="184"/>
      <c r="F3698" s="184"/>
      <c r="G3698" s="185"/>
      <c r="H3698" s="184"/>
      <c r="I3698" s="185"/>
      <c r="J3698" s="184"/>
      <c r="K3698" s="184"/>
    </row>
    <row r="3699" spans="1:11" ht="12.75">
      <c r="A3699">
        <v>567</v>
      </c>
      <c r="B3699">
        <v>568</v>
      </c>
      <c r="C3699" s="187">
        <v>4.599999904632568</v>
      </c>
      <c r="D3699">
        <v>0</v>
      </c>
      <c r="E3699" s="184"/>
      <c r="F3699" s="184"/>
      <c r="G3699" s="185"/>
      <c r="H3699" s="184"/>
      <c r="I3699" s="185"/>
      <c r="J3699" s="184"/>
      <c r="K3699" s="184"/>
    </row>
    <row r="3700" spans="1:11" ht="12.75">
      <c r="A3700">
        <v>567</v>
      </c>
      <c r="B3700">
        <v>569</v>
      </c>
      <c r="C3700" s="187">
        <v>7.5</v>
      </c>
      <c r="D3700">
        <v>0</v>
      </c>
      <c r="E3700" s="184"/>
      <c r="F3700" s="184"/>
      <c r="G3700" s="185"/>
      <c r="H3700" s="184"/>
      <c r="I3700" s="185"/>
      <c r="J3700" s="184"/>
      <c r="K3700" s="184"/>
    </row>
    <row r="3701" spans="1:11" ht="12.75">
      <c r="A3701">
        <v>567</v>
      </c>
      <c r="B3701">
        <v>577</v>
      </c>
      <c r="C3701" s="187">
        <v>5.400000095367432</v>
      </c>
      <c r="D3701">
        <v>0</v>
      </c>
      <c r="E3701" s="184"/>
      <c r="F3701" s="184"/>
      <c r="G3701" s="185"/>
      <c r="H3701" s="184"/>
      <c r="I3701" s="185"/>
      <c r="J3701" s="184"/>
      <c r="K3701" s="184"/>
    </row>
    <row r="3702" spans="1:11" ht="12.75">
      <c r="A3702">
        <v>567</v>
      </c>
      <c r="B3702">
        <v>579</v>
      </c>
      <c r="C3702" s="187">
        <v>6.099999904632568</v>
      </c>
      <c r="D3702">
        <v>0</v>
      </c>
      <c r="E3702" s="184"/>
      <c r="F3702" s="184"/>
      <c r="G3702" s="185"/>
      <c r="H3702" s="184"/>
      <c r="I3702" s="185"/>
      <c r="J3702" s="184"/>
      <c r="K3702" s="184"/>
    </row>
    <row r="3703" spans="1:11" ht="12.75">
      <c r="A3703">
        <v>567</v>
      </c>
      <c r="B3703">
        <v>581</v>
      </c>
      <c r="C3703" s="187">
        <v>8.699999809265137</v>
      </c>
      <c r="D3703">
        <v>0</v>
      </c>
      <c r="E3703" s="184"/>
      <c r="F3703" s="184"/>
      <c r="G3703" s="185"/>
      <c r="H3703" s="184"/>
      <c r="I3703" s="185"/>
      <c r="J3703" s="184"/>
      <c r="K3703" s="184"/>
    </row>
    <row r="3704" spans="1:11" ht="12.75">
      <c r="A3704">
        <v>568</v>
      </c>
      <c r="B3704">
        <v>544</v>
      </c>
      <c r="C3704" s="187">
        <v>15.199999809265137</v>
      </c>
      <c r="D3704">
        <v>0</v>
      </c>
      <c r="E3704" s="184"/>
      <c r="F3704" s="184"/>
      <c r="G3704" s="185"/>
      <c r="H3704" s="184"/>
      <c r="I3704" s="185"/>
      <c r="J3704" s="184"/>
      <c r="K3704" s="184"/>
    </row>
    <row r="3705" spans="1:11" ht="12.75">
      <c r="A3705">
        <v>568</v>
      </c>
      <c r="B3705">
        <v>545</v>
      </c>
      <c r="C3705" s="187">
        <v>9.100000381469727</v>
      </c>
      <c r="D3705">
        <v>0</v>
      </c>
      <c r="E3705" s="184"/>
      <c r="F3705" s="184"/>
      <c r="G3705" s="185"/>
      <c r="H3705" s="184"/>
      <c r="I3705" s="185"/>
      <c r="J3705" s="184"/>
      <c r="K3705" s="184"/>
    </row>
    <row r="3706" spans="1:11" ht="12.75">
      <c r="A3706">
        <v>568</v>
      </c>
      <c r="B3706">
        <v>546</v>
      </c>
      <c r="C3706" s="187">
        <v>7.800000190734863</v>
      </c>
      <c r="D3706">
        <v>0</v>
      </c>
      <c r="E3706" s="184"/>
      <c r="F3706" s="184"/>
      <c r="G3706" s="185"/>
      <c r="H3706" s="184"/>
      <c r="I3706" s="185"/>
      <c r="J3706" s="184"/>
      <c r="K3706" s="184"/>
    </row>
    <row r="3707" spans="1:11" ht="12.75">
      <c r="A3707">
        <v>568</v>
      </c>
      <c r="B3707">
        <v>553</v>
      </c>
      <c r="C3707" s="187">
        <v>10</v>
      </c>
      <c r="D3707">
        <v>0</v>
      </c>
      <c r="E3707" s="184"/>
      <c r="F3707" s="184"/>
      <c r="G3707" s="185"/>
      <c r="H3707" s="184"/>
      <c r="I3707" s="185"/>
      <c r="J3707" s="184"/>
      <c r="K3707" s="184"/>
    </row>
    <row r="3708" spans="1:11" ht="12.75">
      <c r="A3708">
        <v>568</v>
      </c>
      <c r="B3708">
        <v>555</v>
      </c>
      <c r="C3708" s="187">
        <v>9.300000190734863</v>
      </c>
      <c r="D3708">
        <v>0</v>
      </c>
      <c r="E3708" s="184"/>
      <c r="F3708" s="184"/>
      <c r="G3708" s="185"/>
      <c r="H3708" s="184"/>
      <c r="I3708" s="185"/>
      <c r="J3708" s="184"/>
      <c r="K3708" s="184"/>
    </row>
    <row r="3709" spans="1:11" ht="12.75">
      <c r="A3709">
        <v>568</v>
      </c>
      <c r="B3709">
        <v>556</v>
      </c>
      <c r="C3709" s="187">
        <v>3.200000047683716</v>
      </c>
      <c r="D3709">
        <v>0</v>
      </c>
      <c r="E3709" s="184"/>
      <c r="F3709" s="184"/>
      <c r="G3709" s="185"/>
      <c r="H3709" s="184"/>
      <c r="I3709" s="185"/>
      <c r="J3709" s="184"/>
      <c r="K3709" s="184"/>
    </row>
    <row r="3710" spans="1:11" ht="12.75">
      <c r="A3710">
        <v>568</v>
      </c>
      <c r="B3710">
        <v>557</v>
      </c>
      <c r="C3710" s="187">
        <v>5.699999809265137</v>
      </c>
      <c r="D3710">
        <v>0</v>
      </c>
      <c r="E3710" s="184"/>
      <c r="F3710" s="184"/>
      <c r="G3710" s="185"/>
      <c r="H3710" s="184"/>
      <c r="I3710" s="185"/>
      <c r="J3710" s="184"/>
      <c r="K3710" s="184"/>
    </row>
    <row r="3711" spans="1:11" ht="12.75">
      <c r="A3711">
        <v>568</v>
      </c>
      <c r="B3711">
        <v>558</v>
      </c>
      <c r="C3711" s="187">
        <v>6.599999904632568</v>
      </c>
      <c r="D3711">
        <v>0</v>
      </c>
      <c r="E3711" s="184"/>
      <c r="F3711" s="184"/>
      <c r="G3711" s="185"/>
      <c r="H3711" s="184"/>
      <c r="I3711" s="185"/>
      <c r="J3711" s="184"/>
      <c r="K3711" s="184"/>
    </row>
    <row r="3712" spans="1:11" ht="12.75">
      <c r="A3712">
        <v>568</v>
      </c>
      <c r="B3712">
        <v>566</v>
      </c>
      <c r="C3712" s="187">
        <v>7.699999809265137</v>
      </c>
      <c r="D3712">
        <v>0</v>
      </c>
      <c r="E3712" s="184"/>
      <c r="F3712" s="184"/>
      <c r="G3712" s="185"/>
      <c r="H3712" s="184"/>
      <c r="I3712" s="185"/>
      <c r="J3712" s="184"/>
      <c r="K3712" s="184"/>
    </row>
    <row r="3713" spans="1:11" ht="12.75">
      <c r="A3713">
        <v>568</v>
      </c>
      <c r="B3713">
        <v>567</v>
      </c>
      <c r="C3713" s="187">
        <v>4.599999904632568</v>
      </c>
      <c r="D3713">
        <v>0</v>
      </c>
      <c r="E3713" s="184"/>
      <c r="F3713" s="184"/>
      <c r="G3713" s="185"/>
      <c r="H3713" s="184"/>
      <c r="I3713" s="185"/>
      <c r="J3713" s="184"/>
      <c r="K3713" s="184"/>
    </row>
    <row r="3714" spans="1:11" ht="12.75">
      <c r="A3714">
        <v>568</v>
      </c>
      <c r="B3714">
        <v>569</v>
      </c>
      <c r="C3714" s="187">
        <v>5</v>
      </c>
      <c r="D3714">
        <v>0</v>
      </c>
      <c r="E3714" s="184"/>
      <c r="F3714" s="184"/>
      <c r="G3714" s="185"/>
      <c r="H3714" s="184"/>
      <c r="I3714" s="185"/>
      <c r="J3714" s="184"/>
      <c r="K3714" s="184"/>
    </row>
    <row r="3715" spans="1:11" ht="12.75">
      <c r="A3715">
        <v>568</v>
      </c>
      <c r="B3715">
        <v>577</v>
      </c>
      <c r="C3715" s="187">
        <v>4.5</v>
      </c>
      <c r="D3715">
        <v>0</v>
      </c>
      <c r="E3715" s="184"/>
      <c r="F3715" s="184"/>
      <c r="G3715" s="185"/>
      <c r="H3715" s="184"/>
      <c r="I3715" s="185"/>
      <c r="J3715" s="184"/>
      <c r="K3715" s="184"/>
    </row>
    <row r="3716" spans="1:11" ht="12.75">
      <c r="A3716">
        <v>568</v>
      </c>
      <c r="B3716">
        <v>585</v>
      </c>
      <c r="C3716" s="187">
        <v>16.600000381469727</v>
      </c>
      <c r="D3716">
        <v>0</v>
      </c>
      <c r="E3716" s="184"/>
      <c r="F3716" s="184"/>
      <c r="G3716" s="185"/>
      <c r="H3716" s="184"/>
      <c r="I3716" s="185"/>
      <c r="J3716" s="184"/>
      <c r="K3716" s="184"/>
    </row>
    <row r="3717" spans="1:11" ht="12.75">
      <c r="A3717">
        <v>569</v>
      </c>
      <c r="B3717">
        <v>556</v>
      </c>
      <c r="C3717" s="187">
        <v>8</v>
      </c>
      <c r="D3717">
        <v>0</v>
      </c>
      <c r="E3717" s="184"/>
      <c r="F3717" s="184"/>
      <c r="G3717" s="185"/>
      <c r="H3717" s="184"/>
      <c r="I3717" s="185"/>
      <c r="J3717" s="184"/>
      <c r="K3717" s="184"/>
    </row>
    <row r="3718" spans="1:11" ht="12.75">
      <c r="A3718">
        <v>569</v>
      </c>
      <c r="B3718">
        <v>557</v>
      </c>
      <c r="C3718" s="187">
        <v>7</v>
      </c>
      <c r="D3718">
        <v>0</v>
      </c>
      <c r="E3718" s="184"/>
      <c r="F3718" s="184"/>
      <c r="G3718" s="185"/>
      <c r="H3718" s="184"/>
      <c r="I3718" s="185"/>
      <c r="J3718" s="184"/>
      <c r="K3718" s="184"/>
    </row>
    <row r="3719" spans="1:11" ht="12.75">
      <c r="A3719">
        <v>569</v>
      </c>
      <c r="B3719">
        <v>558</v>
      </c>
      <c r="C3719" s="187">
        <v>6.099999904632568</v>
      </c>
      <c r="D3719">
        <v>0</v>
      </c>
      <c r="E3719" s="184"/>
      <c r="F3719" s="184"/>
      <c r="G3719" s="185"/>
      <c r="H3719" s="184"/>
      <c r="I3719" s="185"/>
      <c r="J3719" s="184"/>
      <c r="K3719" s="184"/>
    </row>
    <row r="3720" spans="1:11" ht="12.75">
      <c r="A3720">
        <v>569</v>
      </c>
      <c r="B3720">
        <v>560</v>
      </c>
      <c r="C3720" s="187">
        <v>11.300000190734863</v>
      </c>
      <c r="D3720">
        <v>0</v>
      </c>
      <c r="E3720" s="184"/>
      <c r="F3720" s="184"/>
      <c r="G3720" s="185"/>
      <c r="H3720" s="184"/>
      <c r="I3720" s="185"/>
      <c r="J3720" s="184"/>
      <c r="K3720" s="184"/>
    </row>
    <row r="3721" spans="1:11" ht="12.75">
      <c r="A3721">
        <v>569</v>
      </c>
      <c r="B3721">
        <v>561</v>
      </c>
      <c r="C3721" s="187">
        <v>14.399999618530273</v>
      </c>
      <c r="D3721">
        <v>0</v>
      </c>
      <c r="E3721" s="184"/>
      <c r="F3721" s="184"/>
      <c r="G3721" s="185"/>
      <c r="H3721" s="184"/>
      <c r="I3721" s="185"/>
      <c r="J3721" s="184"/>
      <c r="K3721" s="184"/>
    </row>
    <row r="3722" spans="1:11" ht="12.75">
      <c r="A3722">
        <v>569</v>
      </c>
      <c r="B3722">
        <v>567</v>
      </c>
      <c r="C3722" s="187">
        <v>7.5</v>
      </c>
      <c r="D3722">
        <v>0</v>
      </c>
      <c r="E3722" s="184"/>
      <c r="F3722" s="184"/>
      <c r="G3722" s="185"/>
      <c r="H3722" s="184"/>
      <c r="I3722" s="185"/>
      <c r="J3722" s="184"/>
      <c r="K3722" s="184"/>
    </row>
    <row r="3723" spans="1:11" ht="12.75">
      <c r="A3723">
        <v>569</v>
      </c>
      <c r="B3723">
        <v>568</v>
      </c>
      <c r="C3723" s="187">
        <v>5</v>
      </c>
      <c r="D3723">
        <v>0</v>
      </c>
      <c r="E3723" s="184"/>
      <c r="F3723" s="184"/>
      <c r="G3723" s="185"/>
      <c r="H3723" s="184"/>
      <c r="I3723" s="185"/>
      <c r="J3723" s="184"/>
      <c r="K3723" s="184"/>
    </row>
    <row r="3724" spans="1:11" ht="12.75">
      <c r="A3724">
        <v>569</v>
      </c>
      <c r="B3724">
        <v>570</v>
      </c>
      <c r="C3724" s="187">
        <v>4.5</v>
      </c>
      <c r="D3724">
        <v>0</v>
      </c>
      <c r="E3724" s="184"/>
      <c r="F3724" s="184"/>
      <c r="G3724" s="185"/>
      <c r="H3724" s="184"/>
      <c r="I3724" s="185"/>
      <c r="J3724" s="184"/>
      <c r="K3724" s="184"/>
    </row>
    <row r="3725" spans="1:11" ht="12.75">
      <c r="A3725">
        <v>569</v>
      </c>
      <c r="B3725">
        <v>583</v>
      </c>
      <c r="C3725" s="187">
        <v>8.100000381469727</v>
      </c>
      <c r="D3725">
        <v>0</v>
      </c>
      <c r="E3725" s="184"/>
      <c r="F3725" s="184"/>
      <c r="G3725" s="185"/>
      <c r="H3725" s="184"/>
      <c r="I3725" s="185"/>
      <c r="J3725" s="184"/>
      <c r="K3725" s="184"/>
    </row>
    <row r="3726" spans="1:11" ht="12.75">
      <c r="A3726">
        <v>570</v>
      </c>
      <c r="B3726">
        <v>558</v>
      </c>
      <c r="C3726" s="187">
        <v>6.800000190734863</v>
      </c>
      <c r="D3726">
        <v>0</v>
      </c>
      <c r="E3726" s="184"/>
      <c r="F3726" s="184"/>
      <c r="G3726" s="185"/>
      <c r="H3726" s="184"/>
      <c r="I3726" s="185"/>
      <c r="J3726" s="184"/>
      <c r="K3726" s="184"/>
    </row>
    <row r="3727" spans="1:11" ht="12.75">
      <c r="A3727">
        <v>570</v>
      </c>
      <c r="B3727">
        <v>559</v>
      </c>
      <c r="C3727" s="187">
        <v>9</v>
      </c>
      <c r="D3727">
        <v>0</v>
      </c>
      <c r="E3727" s="184"/>
      <c r="F3727" s="184"/>
      <c r="G3727" s="185"/>
      <c r="H3727" s="184"/>
      <c r="I3727" s="185"/>
      <c r="J3727" s="184"/>
      <c r="K3727" s="184"/>
    </row>
    <row r="3728" spans="1:11" ht="12.75">
      <c r="A3728">
        <v>570</v>
      </c>
      <c r="B3728">
        <v>560</v>
      </c>
      <c r="C3728" s="187">
        <v>9.5</v>
      </c>
      <c r="D3728">
        <v>0</v>
      </c>
      <c r="E3728" s="184"/>
      <c r="F3728" s="184"/>
      <c r="G3728" s="185"/>
      <c r="H3728" s="184"/>
      <c r="I3728" s="185"/>
      <c r="J3728" s="184"/>
      <c r="K3728" s="184"/>
    </row>
    <row r="3729" spans="1:11" ht="12.75">
      <c r="A3729">
        <v>570</v>
      </c>
      <c r="B3729">
        <v>561</v>
      </c>
      <c r="C3729" s="187">
        <v>12.199999809265137</v>
      </c>
      <c r="D3729">
        <v>0</v>
      </c>
      <c r="E3729" s="184"/>
      <c r="F3729" s="184"/>
      <c r="G3729" s="185"/>
      <c r="H3729" s="184"/>
      <c r="I3729" s="185"/>
      <c r="J3729" s="184"/>
      <c r="K3729" s="184"/>
    </row>
    <row r="3730" spans="1:11" ht="12.75">
      <c r="A3730">
        <v>570</v>
      </c>
      <c r="B3730">
        <v>569</v>
      </c>
      <c r="C3730" s="187">
        <v>4.5</v>
      </c>
      <c r="D3730">
        <v>0</v>
      </c>
      <c r="E3730" s="184"/>
      <c r="F3730" s="184"/>
      <c r="G3730" s="185"/>
      <c r="H3730" s="184"/>
      <c r="I3730" s="185"/>
      <c r="J3730" s="184"/>
      <c r="K3730" s="184"/>
    </row>
    <row r="3731" spans="1:11" ht="12.75">
      <c r="A3731">
        <v>570</v>
      </c>
      <c r="B3731">
        <v>582</v>
      </c>
      <c r="C3731" s="187">
        <v>10.600000381469727</v>
      </c>
      <c r="D3731">
        <v>0</v>
      </c>
      <c r="E3731" s="184"/>
      <c r="F3731" s="184"/>
      <c r="G3731" s="185"/>
      <c r="H3731" s="184"/>
      <c r="I3731" s="185"/>
      <c r="J3731" s="184"/>
      <c r="K3731" s="184"/>
    </row>
    <row r="3732" spans="1:11" ht="12.75">
      <c r="A3732">
        <v>570</v>
      </c>
      <c r="B3732">
        <v>583</v>
      </c>
      <c r="C3732" s="187">
        <v>5.300000190734863</v>
      </c>
      <c r="D3732">
        <v>0</v>
      </c>
      <c r="E3732" s="184"/>
      <c r="F3732" s="184"/>
      <c r="G3732" s="185"/>
      <c r="H3732" s="184"/>
      <c r="I3732" s="185"/>
      <c r="J3732" s="184"/>
      <c r="K3732" s="184"/>
    </row>
    <row r="3733" spans="1:11" ht="12.75">
      <c r="A3733">
        <v>570</v>
      </c>
      <c r="B3733">
        <v>585</v>
      </c>
      <c r="C3733" s="187">
        <v>7.699999809265137</v>
      </c>
      <c r="D3733">
        <v>0</v>
      </c>
      <c r="E3733" s="184"/>
      <c r="F3733" s="184"/>
      <c r="G3733" s="185"/>
      <c r="H3733" s="184"/>
      <c r="I3733" s="185"/>
      <c r="J3733" s="184"/>
      <c r="K3733" s="184"/>
    </row>
    <row r="3734" spans="1:11" ht="12.75">
      <c r="A3734">
        <v>577</v>
      </c>
      <c r="B3734">
        <v>519</v>
      </c>
      <c r="C3734" s="187">
        <v>15.100000381469727</v>
      </c>
      <c r="D3734">
        <v>0</v>
      </c>
      <c r="E3734" s="184"/>
      <c r="F3734" s="184"/>
      <c r="G3734" s="185"/>
      <c r="H3734" s="184"/>
      <c r="I3734" s="185"/>
      <c r="J3734" s="184"/>
      <c r="K3734" s="184"/>
    </row>
    <row r="3735" spans="1:11" ht="12.75">
      <c r="A3735">
        <v>577</v>
      </c>
      <c r="B3735">
        <v>545</v>
      </c>
      <c r="C3735" s="187">
        <v>6.400000095367432</v>
      </c>
      <c r="D3735">
        <v>0</v>
      </c>
      <c r="E3735" s="184"/>
      <c r="F3735" s="184"/>
      <c r="G3735" s="185"/>
      <c r="H3735" s="184"/>
      <c r="I3735" s="185"/>
      <c r="J3735" s="184"/>
      <c r="K3735" s="184"/>
    </row>
    <row r="3736" spans="1:11" ht="12.75">
      <c r="A3736">
        <v>577</v>
      </c>
      <c r="B3736">
        <v>546</v>
      </c>
      <c r="C3736" s="187">
        <v>7.900000095367432</v>
      </c>
      <c r="D3736">
        <v>0</v>
      </c>
      <c r="E3736" s="184"/>
      <c r="F3736" s="184"/>
      <c r="G3736" s="185"/>
      <c r="H3736" s="184"/>
      <c r="I3736" s="185"/>
      <c r="J3736" s="184"/>
      <c r="K3736" s="184"/>
    </row>
    <row r="3737" spans="1:11" ht="12.75">
      <c r="A3737">
        <v>577</v>
      </c>
      <c r="B3737">
        <v>553</v>
      </c>
      <c r="C3737" s="187">
        <v>5.800000190734863</v>
      </c>
      <c r="D3737">
        <v>0</v>
      </c>
      <c r="E3737" s="184"/>
      <c r="F3737" s="184"/>
      <c r="G3737" s="185"/>
      <c r="H3737" s="184"/>
      <c r="I3737" s="185"/>
      <c r="J3737" s="184"/>
      <c r="K3737" s="184"/>
    </row>
    <row r="3738" spans="1:11" ht="12.75">
      <c r="A3738">
        <v>577</v>
      </c>
      <c r="B3738">
        <v>555</v>
      </c>
      <c r="C3738" s="187">
        <v>4.900000095367432</v>
      </c>
      <c r="D3738">
        <v>0</v>
      </c>
      <c r="E3738" s="184"/>
      <c r="F3738" s="184"/>
      <c r="G3738" s="185"/>
      <c r="H3738" s="184"/>
      <c r="I3738" s="185"/>
      <c r="J3738" s="184"/>
      <c r="K3738" s="184"/>
    </row>
    <row r="3739" spans="1:11" ht="12.75">
      <c r="A3739">
        <v>577</v>
      </c>
      <c r="B3739">
        <v>556</v>
      </c>
      <c r="C3739" s="187">
        <v>6.199999809265137</v>
      </c>
      <c r="D3739">
        <v>0</v>
      </c>
      <c r="E3739" s="184"/>
      <c r="F3739" s="184"/>
      <c r="G3739" s="185"/>
      <c r="H3739" s="184"/>
      <c r="I3739" s="185"/>
      <c r="J3739" s="184"/>
      <c r="K3739" s="184"/>
    </row>
    <row r="3740" spans="1:11" ht="12.75">
      <c r="A3740">
        <v>577</v>
      </c>
      <c r="B3740">
        <v>566</v>
      </c>
      <c r="C3740" s="187">
        <v>4.5</v>
      </c>
      <c r="D3740">
        <v>0</v>
      </c>
      <c r="E3740" s="184"/>
      <c r="F3740" s="184"/>
      <c r="G3740" s="185"/>
      <c r="H3740" s="184"/>
      <c r="I3740" s="185"/>
      <c r="J3740" s="184"/>
      <c r="K3740" s="184"/>
    </row>
    <row r="3741" spans="1:11" ht="12.75">
      <c r="A3741">
        <v>577</v>
      </c>
      <c r="B3741">
        <v>567</v>
      </c>
      <c r="C3741" s="187">
        <v>5.400000095367432</v>
      </c>
      <c r="D3741">
        <v>0</v>
      </c>
      <c r="E3741" s="184"/>
      <c r="F3741" s="184"/>
      <c r="G3741" s="185"/>
      <c r="H3741" s="184"/>
      <c r="I3741" s="185"/>
      <c r="J3741" s="184"/>
      <c r="K3741" s="184"/>
    </row>
    <row r="3742" spans="1:11" ht="12.75">
      <c r="A3742">
        <v>577</v>
      </c>
      <c r="B3742">
        <v>568</v>
      </c>
      <c r="C3742" s="187">
        <v>4.5</v>
      </c>
      <c r="D3742">
        <v>0</v>
      </c>
      <c r="E3742" s="184"/>
      <c r="F3742" s="184"/>
      <c r="G3742" s="185"/>
      <c r="H3742" s="184"/>
      <c r="I3742" s="185"/>
      <c r="J3742" s="184"/>
      <c r="K3742" s="184"/>
    </row>
    <row r="3743" spans="1:11" ht="12.75">
      <c r="A3743">
        <v>577</v>
      </c>
      <c r="B3743">
        <v>578</v>
      </c>
      <c r="C3743" s="187">
        <v>4.199999809265137</v>
      </c>
      <c r="D3743">
        <v>0</v>
      </c>
      <c r="E3743" s="184"/>
      <c r="F3743" s="184"/>
      <c r="G3743" s="185"/>
      <c r="H3743" s="184"/>
      <c r="I3743" s="185"/>
      <c r="J3743" s="184"/>
      <c r="K3743" s="184"/>
    </row>
    <row r="3744" spans="1:11" ht="12.75">
      <c r="A3744">
        <v>578</v>
      </c>
      <c r="B3744">
        <v>555</v>
      </c>
      <c r="C3744" s="187">
        <v>6.699999809265137</v>
      </c>
      <c r="D3744">
        <v>0</v>
      </c>
      <c r="E3744" s="184"/>
      <c r="F3744" s="184"/>
      <c r="G3744" s="185"/>
      <c r="H3744" s="184"/>
      <c r="I3744" s="185"/>
      <c r="J3744" s="184"/>
      <c r="K3744" s="184"/>
    </row>
    <row r="3745" spans="1:11" ht="12.75">
      <c r="A3745">
        <v>578</v>
      </c>
      <c r="B3745">
        <v>566</v>
      </c>
      <c r="C3745" s="187">
        <v>1.600000023841858</v>
      </c>
      <c r="D3745">
        <v>0</v>
      </c>
      <c r="E3745" s="184"/>
      <c r="F3745" s="184"/>
      <c r="G3745" s="185"/>
      <c r="H3745" s="184"/>
      <c r="I3745" s="185"/>
      <c r="J3745" s="184"/>
      <c r="K3745" s="184"/>
    </row>
    <row r="3746" spans="1:11" ht="12.75">
      <c r="A3746">
        <v>578</v>
      </c>
      <c r="B3746">
        <v>577</v>
      </c>
      <c r="C3746" s="187">
        <v>4.199999809265137</v>
      </c>
      <c r="D3746">
        <v>0</v>
      </c>
      <c r="E3746" s="184"/>
      <c r="F3746" s="184"/>
      <c r="G3746" s="185"/>
      <c r="H3746" s="184"/>
      <c r="I3746" s="185"/>
      <c r="J3746" s="184"/>
      <c r="K3746" s="184"/>
    </row>
    <row r="3747" spans="1:11" ht="12.75">
      <c r="A3747">
        <v>578</v>
      </c>
      <c r="B3747">
        <v>579</v>
      </c>
      <c r="C3747" s="187">
        <v>4.199999809265137</v>
      </c>
      <c r="D3747">
        <v>0</v>
      </c>
      <c r="E3747" s="184"/>
      <c r="F3747" s="184"/>
      <c r="G3747" s="185"/>
      <c r="H3747" s="184"/>
      <c r="I3747" s="185"/>
      <c r="J3747" s="184"/>
      <c r="K3747" s="184"/>
    </row>
    <row r="3748" spans="1:11" ht="12.75">
      <c r="A3748">
        <v>578</v>
      </c>
      <c r="B3748">
        <v>580</v>
      </c>
      <c r="C3748" s="187">
        <v>8.300000190734863</v>
      </c>
      <c r="D3748">
        <v>0</v>
      </c>
      <c r="E3748" s="184"/>
      <c r="F3748" s="184"/>
      <c r="G3748" s="185"/>
      <c r="H3748" s="184"/>
      <c r="I3748" s="185"/>
      <c r="J3748" s="184"/>
      <c r="K3748" s="184"/>
    </row>
    <row r="3749" spans="1:11" ht="12.75">
      <c r="A3749">
        <v>579</v>
      </c>
      <c r="B3749">
        <v>566</v>
      </c>
      <c r="C3749" s="187">
        <v>3.299999952316284</v>
      </c>
      <c r="D3749">
        <v>0</v>
      </c>
      <c r="E3749" s="184"/>
      <c r="F3749" s="184"/>
      <c r="G3749" s="185"/>
      <c r="H3749" s="184"/>
      <c r="I3749" s="185"/>
      <c r="J3749" s="184"/>
      <c r="K3749" s="184"/>
    </row>
    <row r="3750" spans="1:11" ht="12.75">
      <c r="A3750">
        <v>579</v>
      </c>
      <c r="B3750">
        <v>567</v>
      </c>
      <c r="C3750" s="187">
        <v>6.099999904632568</v>
      </c>
      <c r="D3750">
        <v>0</v>
      </c>
      <c r="E3750" s="184"/>
      <c r="F3750" s="184"/>
      <c r="G3750" s="185"/>
      <c r="H3750" s="184"/>
      <c r="I3750" s="185"/>
      <c r="J3750" s="184"/>
      <c r="K3750" s="184"/>
    </row>
    <row r="3751" spans="1:11" ht="12.75">
      <c r="A3751">
        <v>579</v>
      </c>
      <c r="B3751">
        <v>578</v>
      </c>
      <c r="C3751" s="187">
        <v>4.199999809265137</v>
      </c>
      <c r="D3751">
        <v>0</v>
      </c>
      <c r="E3751" s="184"/>
      <c r="F3751" s="184"/>
      <c r="G3751" s="185"/>
      <c r="H3751" s="184"/>
      <c r="I3751" s="185"/>
      <c r="J3751" s="184"/>
      <c r="K3751" s="184"/>
    </row>
    <row r="3752" spans="1:11" ht="12.75">
      <c r="A3752">
        <v>579</v>
      </c>
      <c r="B3752">
        <v>580</v>
      </c>
      <c r="C3752" s="187">
        <v>4.199999809265137</v>
      </c>
      <c r="D3752">
        <v>0</v>
      </c>
      <c r="E3752" s="184"/>
      <c r="F3752" s="184"/>
      <c r="G3752" s="185"/>
      <c r="H3752" s="184"/>
      <c r="I3752" s="185"/>
      <c r="J3752" s="184"/>
      <c r="K3752" s="184"/>
    </row>
    <row r="3753" spans="1:11" ht="12.75">
      <c r="A3753">
        <v>579</v>
      </c>
      <c r="B3753">
        <v>581</v>
      </c>
      <c r="C3753" s="187">
        <v>3.0999999046325684</v>
      </c>
      <c r="D3753">
        <v>0</v>
      </c>
      <c r="E3753" s="184"/>
      <c r="F3753" s="184"/>
      <c r="G3753" s="185"/>
      <c r="H3753" s="184"/>
      <c r="I3753" s="185"/>
      <c r="J3753" s="184"/>
      <c r="K3753" s="184"/>
    </row>
    <row r="3754" spans="1:11" ht="12.75">
      <c r="A3754">
        <v>580</v>
      </c>
      <c r="B3754">
        <v>578</v>
      </c>
      <c r="C3754" s="187">
        <v>8.300000190734863</v>
      </c>
      <c r="D3754">
        <v>0</v>
      </c>
      <c r="E3754" s="184"/>
      <c r="F3754" s="184"/>
      <c r="G3754" s="185"/>
      <c r="H3754" s="184"/>
      <c r="I3754" s="185"/>
      <c r="J3754" s="184"/>
      <c r="K3754" s="184"/>
    </row>
    <row r="3755" spans="1:11" ht="12.75">
      <c r="A3755">
        <v>580</v>
      </c>
      <c r="B3755">
        <v>579</v>
      </c>
      <c r="C3755" s="187">
        <v>4.199999809265137</v>
      </c>
      <c r="D3755">
        <v>0</v>
      </c>
      <c r="E3755" s="184"/>
      <c r="F3755" s="184"/>
      <c r="G3755" s="185"/>
      <c r="H3755" s="184"/>
      <c r="I3755" s="185"/>
      <c r="J3755" s="184"/>
      <c r="K3755" s="184"/>
    </row>
    <row r="3756" spans="1:11" ht="12.75">
      <c r="A3756">
        <v>580</v>
      </c>
      <c r="B3756">
        <v>581</v>
      </c>
      <c r="C3756" s="187">
        <v>4</v>
      </c>
      <c r="D3756">
        <v>0</v>
      </c>
      <c r="E3756" s="184"/>
      <c r="F3756" s="184"/>
      <c r="G3756" s="185"/>
      <c r="H3756" s="184"/>
      <c r="I3756" s="185"/>
      <c r="J3756" s="184"/>
      <c r="K3756" s="184"/>
    </row>
    <row r="3757" spans="1:11" ht="12.75">
      <c r="A3757">
        <v>580</v>
      </c>
      <c r="B3757">
        <v>582</v>
      </c>
      <c r="C3757" s="187">
        <v>6.300000190734863</v>
      </c>
      <c r="D3757">
        <v>0</v>
      </c>
      <c r="E3757" s="184"/>
      <c r="F3757" s="184"/>
      <c r="G3757" s="185"/>
      <c r="H3757" s="184"/>
      <c r="I3757" s="185"/>
      <c r="J3757" s="184"/>
      <c r="K3757" s="184"/>
    </row>
    <row r="3758" spans="1:11" ht="12.75">
      <c r="A3758">
        <v>581</v>
      </c>
      <c r="B3758">
        <v>566</v>
      </c>
      <c r="C3758" s="187">
        <v>6</v>
      </c>
      <c r="D3758">
        <v>0</v>
      </c>
      <c r="E3758" s="184"/>
      <c r="F3758" s="184"/>
      <c r="G3758" s="185"/>
      <c r="H3758" s="184"/>
      <c r="I3758" s="185"/>
      <c r="J3758" s="184"/>
      <c r="K3758" s="184"/>
    </row>
    <row r="3759" spans="1:11" ht="12.75">
      <c r="A3759">
        <v>581</v>
      </c>
      <c r="B3759">
        <v>567</v>
      </c>
      <c r="C3759" s="187">
        <v>8.699999809265137</v>
      </c>
      <c r="D3759">
        <v>0</v>
      </c>
      <c r="E3759" s="184"/>
      <c r="F3759" s="184"/>
      <c r="G3759" s="185"/>
      <c r="H3759" s="184"/>
      <c r="I3759" s="185"/>
      <c r="J3759" s="184"/>
      <c r="K3759" s="184"/>
    </row>
    <row r="3760" spans="1:11" ht="12.75">
      <c r="A3760">
        <v>581</v>
      </c>
      <c r="B3760">
        <v>579</v>
      </c>
      <c r="C3760" s="187">
        <v>3.0999999046325684</v>
      </c>
      <c r="D3760">
        <v>0</v>
      </c>
      <c r="E3760" s="184"/>
      <c r="F3760" s="184"/>
      <c r="G3760" s="185"/>
      <c r="H3760" s="184"/>
      <c r="I3760" s="185"/>
      <c r="J3760" s="184"/>
      <c r="K3760" s="184"/>
    </row>
    <row r="3761" spans="1:11" ht="12.75">
      <c r="A3761">
        <v>581</v>
      </c>
      <c r="B3761">
        <v>580</v>
      </c>
      <c r="C3761" s="187">
        <v>4</v>
      </c>
      <c r="D3761">
        <v>0</v>
      </c>
      <c r="E3761" s="184"/>
      <c r="F3761" s="184"/>
      <c r="G3761" s="185"/>
      <c r="H3761" s="184"/>
      <c r="I3761" s="185"/>
      <c r="J3761" s="184"/>
      <c r="K3761" s="184"/>
    </row>
    <row r="3762" spans="1:11" ht="12.75">
      <c r="A3762">
        <v>581</v>
      </c>
      <c r="B3762">
        <v>582</v>
      </c>
      <c r="C3762" s="187">
        <v>3</v>
      </c>
      <c r="D3762">
        <v>0</v>
      </c>
      <c r="E3762" s="184"/>
      <c r="F3762" s="184"/>
      <c r="G3762" s="185"/>
      <c r="H3762" s="184"/>
      <c r="I3762" s="185"/>
      <c r="J3762" s="184"/>
      <c r="K3762" s="184"/>
    </row>
    <row r="3763" spans="1:11" ht="12.75">
      <c r="A3763">
        <v>582</v>
      </c>
      <c r="B3763">
        <v>570</v>
      </c>
      <c r="C3763" s="187">
        <v>10.600000381469727</v>
      </c>
      <c r="D3763">
        <v>0</v>
      </c>
      <c r="E3763" s="184"/>
      <c r="F3763" s="184"/>
      <c r="G3763" s="185"/>
      <c r="H3763" s="184"/>
      <c r="I3763" s="185"/>
      <c r="J3763" s="184"/>
      <c r="K3763" s="184"/>
    </row>
    <row r="3764" spans="1:11" ht="12.75">
      <c r="A3764">
        <v>582</v>
      </c>
      <c r="B3764">
        <v>580</v>
      </c>
      <c r="C3764" s="187">
        <v>6.300000190734863</v>
      </c>
      <c r="D3764">
        <v>0</v>
      </c>
      <c r="E3764" s="184"/>
      <c r="F3764" s="184"/>
      <c r="G3764" s="185"/>
      <c r="H3764" s="184"/>
      <c r="I3764" s="185"/>
      <c r="J3764" s="184"/>
      <c r="K3764" s="184"/>
    </row>
    <row r="3765" spans="1:11" ht="12.75">
      <c r="A3765">
        <v>582</v>
      </c>
      <c r="B3765">
        <v>581</v>
      </c>
      <c r="C3765" s="187">
        <v>3</v>
      </c>
      <c r="D3765">
        <v>0</v>
      </c>
      <c r="E3765" s="184"/>
      <c r="F3765" s="184"/>
      <c r="G3765" s="185"/>
      <c r="H3765" s="184"/>
      <c r="I3765" s="185"/>
      <c r="J3765" s="184"/>
      <c r="K3765" s="184"/>
    </row>
    <row r="3766" spans="1:11" ht="12.75">
      <c r="A3766">
        <v>582</v>
      </c>
      <c r="B3766">
        <v>583</v>
      </c>
      <c r="C3766" s="187">
        <v>5.900000095367432</v>
      </c>
      <c r="D3766">
        <v>0</v>
      </c>
      <c r="E3766" s="184"/>
      <c r="F3766" s="184"/>
      <c r="G3766" s="185"/>
      <c r="H3766" s="184"/>
      <c r="I3766" s="185"/>
      <c r="J3766" s="184"/>
      <c r="K3766" s="184"/>
    </row>
    <row r="3767" spans="1:11" ht="12.75">
      <c r="A3767">
        <v>583</v>
      </c>
      <c r="B3767">
        <v>569</v>
      </c>
      <c r="C3767" s="187">
        <v>8.100000381469727</v>
      </c>
      <c r="D3767">
        <v>0</v>
      </c>
      <c r="E3767" s="184"/>
      <c r="F3767" s="184"/>
      <c r="G3767" s="185"/>
      <c r="H3767" s="184"/>
      <c r="I3767" s="185"/>
      <c r="J3767" s="184"/>
      <c r="K3767" s="184"/>
    </row>
    <row r="3768" spans="1:11" ht="12.75">
      <c r="A3768">
        <v>583</v>
      </c>
      <c r="B3768">
        <v>570</v>
      </c>
      <c r="C3768" s="187">
        <v>5.300000190734863</v>
      </c>
      <c r="D3768">
        <v>0</v>
      </c>
      <c r="E3768" s="184"/>
      <c r="F3768" s="184"/>
      <c r="G3768" s="185"/>
      <c r="H3768" s="184"/>
      <c r="I3768" s="185"/>
      <c r="J3768" s="184"/>
      <c r="K3768" s="184"/>
    </row>
    <row r="3769" spans="1:11" ht="12.75">
      <c r="A3769">
        <v>583</v>
      </c>
      <c r="B3769">
        <v>582</v>
      </c>
      <c r="C3769" s="187">
        <v>5.900000095367432</v>
      </c>
      <c r="D3769">
        <v>0</v>
      </c>
      <c r="E3769" s="184"/>
      <c r="F3769" s="184"/>
      <c r="G3769" s="185"/>
      <c r="H3769" s="184"/>
      <c r="I3769" s="185"/>
      <c r="J3769" s="184"/>
      <c r="K3769" s="184"/>
    </row>
    <row r="3770" spans="1:11" ht="12.75">
      <c r="A3770">
        <v>583</v>
      </c>
      <c r="B3770">
        <v>584</v>
      </c>
      <c r="C3770" s="187">
        <v>6.5</v>
      </c>
      <c r="D3770">
        <v>0</v>
      </c>
      <c r="E3770" s="184"/>
      <c r="F3770" s="184"/>
      <c r="G3770" s="185"/>
      <c r="H3770" s="184"/>
      <c r="I3770" s="185"/>
      <c r="J3770" s="184"/>
      <c r="K3770" s="184"/>
    </row>
    <row r="3771" spans="1:11" ht="12.75">
      <c r="A3771">
        <v>584</v>
      </c>
      <c r="B3771">
        <v>583</v>
      </c>
      <c r="C3771" s="187">
        <v>6.5</v>
      </c>
      <c r="D3771">
        <v>0</v>
      </c>
      <c r="E3771" s="184"/>
      <c r="F3771" s="184"/>
      <c r="G3771" s="185"/>
      <c r="H3771" s="184"/>
      <c r="I3771" s="185"/>
      <c r="J3771" s="184"/>
      <c r="K3771" s="184"/>
    </row>
    <row r="3772" spans="1:11" ht="12.75">
      <c r="A3772">
        <v>584</v>
      </c>
      <c r="B3772">
        <v>585</v>
      </c>
      <c r="C3772" s="187">
        <v>4.599999904632568</v>
      </c>
      <c r="D3772">
        <v>0</v>
      </c>
      <c r="E3772" s="184"/>
      <c r="F3772" s="184"/>
      <c r="G3772" s="185"/>
      <c r="H3772" s="184"/>
      <c r="I3772" s="185"/>
      <c r="J3772" s="184"/>
      <c r="K3772" s="184"/>
    </row>
    <row r="3773" spans="1:11" ht="12.75">
      <c r="A3773">
        <v>585</v>
      </c>
      <c r="B3773">
        <v>558</v>
      </c>
      <c r="C3773" s="187">
        <v>11.100000381469727</v>
      </c>
      <c r="D3773">
        <v>0</v>
      </c>
      <c r="E3773" s="184"/>
      <c r="F3773" s="184"/>
      <c r="G3773" s="185"/>
      <c r="H3773" s="184"/>
      <c r="I3773" s="185"/>
      <c r="J3773" s="184"/>
      <c r="K3773" s="184"/>
    </row>
    <row r="3774" spans="1:11" ht="12.75">
      <c r="A3774">
        <v>585</v>
      </c>
      <c r="B3774">
        <v>560</v>
      </c>
      <c r="C3774" s="187">
        <v>7.300000190734863</v>
      </c>
      <c r="D3774">
        <v>0</v>
      </c>
      <c r="E3774" s="184"/>
      <c r="F3774" s="184"/>
      <c r="G3774" s="185"/>
      <c r="H3774" s="184"/>
      <c r="I3774" s="185"/>
      <c r="J3774" s="184"/>
      <c r="K3774" s="184"/>
    </row>
    <row r="3775" spans="1:11" ht="12.75">
      <c r="A3775">
        <v>585</v>
      </c>
      <c r="B3775">
        <v>561</v>
      </c>
      <c r="C3775" s="187">
        <v>6.099999904632568</v>
      </c>
      <c r="D3775">
        <v>0</v>
      </c>
      <c r="E3775" s="184"/>
      <c r="F3775" s="184"/>
      <c r="G3775" s="185"/>
      <c r="H3775" s="184"/>
      <c r="I3775" s="185"/>
      <c r="J3775" s="184"/>
      <c r="K3775" s="184"/>
    </row>
    <row r="3776" spans="1:11" ht="12.75">
      <c r="A3776">
        <v>585</v>
      </c>
      <c r="B3776">
        <v>568</v>
      </c>
      <c r="C3776" s="187">
        <v>16.600000381469727</v>
      </c>
      <c r="D3776">
        <v>0</v>
      </c>
      <c r="E3776" s="184"/>
      <c r="F3776" s="184"/>
      <c r="G3776" s="185"/>
      <c r="H3776" s="184"/>
      <c r="I3776" s="185"/>
      <c r="J3776" s="184"/>
      <c r="K3776" s="184"/>
    </row>
    <row r="3777" spans="1:11" ht="12.75">
      <c r="A3777">
        <v>585</v>
      </c>
      <c r="B3777">
        <v>570</v>
      </c>
      <c r="C3777" s="187">
        <v>7.699999809265137</v>
      </c>
      <c r="D3777">
        <v>0</v>
      </c>
      <c r="E3777" s="184"/>
      <c r="F3777" s="184"/>
      <c r="G3777" s="185"/>
      <c r="H3777" s="184"/>
      <c r="I3777" s="185"/>
      <c r="J3777" s="184"/>
      <c r="K3777" s="184"/>
    </row>
    <row r="3778" spans="1:11" ht="12.75">
      <c r="A3778">
        <v>585</v>
      </c>
      <c r="B3778">
        <v>584</v>
      </c>
      <c r="C3778" s="187">
        <v>4.599999904632568</v>
      </c>
      <c r="D3778">
        <v>0</v>
      </c>
      <c r="E3778" s="184"/>
      <c r="F3778" s="184"/>
      <c r="G3778" s="185"/>
      <c r="H3778" s="184"/>
      <c r="I3778" s="185"/>
      <c r="J3778" s="184"/>
      <c r="K3778" s="184"/>
    </row>
    <row r="3779" spans="1:11" ht="12.75">
      <c r="A3779">
        <v>585</v>
      </c>
      <c r="B3779">
        <v>586</v>
      </c>
      <c r="C3779" s="187">
        <v>3.200000047683716</v>
      </c>
      <c r="D3779">
        <v>0</v>
      </c>
      <c r="E3779" s="184"/>
      <c r="F3779" s="184"/>
      <c r="G3779" s="185"/>
      <c r="H3779" s="184"/>
      <c r="I3779" s="185"/>
      <c r="J3779" s="184"/>
      <c r="K3779" s="184"/>
    </row>
    <row r="3780" spans="1:11" ht="12.75">
      <c r="A3780">
        <v>586</v>
      </c>
      <c r="B3780">
        <v>558</v>
      </c>
      <c r="C3780" s="187">
        <v>13.5</v>
      </c>
      <c r="D3780">
        <v>0</v>
      </c>
      <c r="E3780" s="184"/>
      <c r="F3780" s="184"/>
      <c r="G3780" s="185"/>
      <c r="H3780" s="184"/>
      <c r="I3780" s="185"/>
      <c r="J3780" s="184"/>
      <c r="K3780" s="184"/>
    </row>
    <row r="3781" spans="1:11" ht="12.75">
      <c r="A3781">
        <v>586</v>
      </c>
      <c r="B3781">
        <v>560</v>
      </c>
      <c r="C3781" s="187">
        <v>7.099999904632568</v>
      </c>
      <c r="D3781">
        <v>0</v>
      </c>
      <c r="E3781" s="184"/>
      <c r="F3781" s="184"/>
      <c r="G3781" s="185"/>
      <c r="H3781" s="184"/>
      <c r="I3781" s="185"/>
      <c r="J3781" s="184"/>
      <c r="K3781" s="184"/>
    </row>
    <row r="3782" spans="1:11" ht="12.75">
      <c r="A3782">
        <v>586</v>
      </c>
      <c r="B3782">
        <v>561</v>
      </c>
      <c r="C3782" s="187">
        <v>4.5</v>
      </c>
      <c r="D3782">
        <v>0</v>
      </c>
      <c r="E3782" s="184"/>
      <c r="F3782" s="184"/>
      <c r="G3782" s="185"/>
      <c r="H3782" s="184"/>
      <c r="I3782" s="185"/>
      <c r="J3782" s="184"/>
      <c r="K3782" s="184"/>
    </row>
    <row r="3783" spans="1:11" ht="12.75">
      <c r="A3783">
        <v>586</v>
      </c>
      <c r="B3783">
        <v>562</v>
      </c>
      <c r="C3783" s="187">
        <v>7.900000095367432</v>
      </c>
      <c r="D3783">
        <v>0</v>
      </c>
      <c r="E3783" s="184"/>
      <c r="F3783" s="184"/>
      <c r="G3783" s="185"/>
      <c r="H3783" s="184"/>
      <c r="I3783" s="185"/>
      <c r="J3783" s="184"/>
      <c r="K3783" s="184"/>
    </row>
    <row r="3784" spans="1:11" ht="12.75">
      <c r="A3784">
        <v>586</v>
      </c>
      <c r="B3784">
        <v>585</v>
      </c>
      <c r="C3784" s="187">
        <v>3.200000047683716</v>
      </c>
      <c r="D3784">
        <v>0</v>
      </c>
      <c r="E3784" s="184"/>
      <c r="F3784" s="184"/>
      <c r="G3784" s="185"/>
      <c r="H3784" s="184"/>
      <c r="I3784" s="185"/>
      <c r="J3784" s="184"/>
      <c r="K3784" s="184"/>
    </row>
    <row r="3785" spans="1:11" ht="12.75">
      <c r="A3785">
        <v>586</v>
      </c>
      <c r="B3785">
        <v>587</v>
      </c>
      <c r="C3785" s="187">
        <v>3.9000000953674316</v>
      </c>
      <c r="D3785">
        <v>0</v>
      </c>
      <c r="E3785" s="184"/>
      <c r="F3785" s="184"/>
      <c r="G3785" s="185"/>
      <c r="H3785" s="184"/>
      <c r="I3785" s="185"/>
      <c r="J3785" s="184"/>
      <c r="K3785" s="184"/>
    </row>
    <row r="3786" spans="1:11" ht="12.75">
      <c r="A3786">
        <v>586</v>
      </c>
      <c r="B3786">
        <v>588</v>
      </c>
      <c r="C3786" s="187">
        <v>4.300000190734863</v>
      </c>
      <c r="D3786">
        <v>0</v>
      </c>
      <c r="E3786" s="184"/>
      <c r="F3786" s="184"/>
      <c r="G3786" s="185"/>
      <c r="H3786" s="184"/>
      <c r="I3786" s="185"/>
      <c r="J3786" s="184"/>
      <c r="K3786" s="184"/>
    </row>
    <row r="3787" spans="1:11" ht="12.75">
      <c r="A3787">
        <v>587</v>
      </c>
      <c r="B3787">
        <v>561</v>
      </c>
      <c r="C3787" s="187">
        <v>7.400000095367432</v>
      </c>
      <c r="D3787">
        <v>0</v>
      </c>
      <c r="E3787" s="184"/>
      <c r="F3787" s="184"/>
      <c r="G3787" s="185"/>
      <c r="H3787" s="184"/>
      <c r="I3787" s="185"/>
      <c r="J3787" s="184"/>
      <c r="K3787" s="184"/>
    </row>
    <row r="3788" spans="1:11" ht="12.75">
      <c r="A3788">
        <v>587</v>
      </c>
      <c r="B3788">
        <v>562</v>
      </c>
      <c r="C3788" s="187">
        <v>6.800000190734863</v>
      </c>
      <c r="D3788">
        <v>0</v>
      </c>
      <c r="E3788" s="184"/>
      <c r="F3788" s="184"/>
      <c r="G3788" s="185"/>
      <c r="H3788" s="184"/>
      <c r="I3788" s="185"/>
      <c r="J3788" s="184"/>
      <c r="K3788" s="184"/>
    </row>
    <row r="3789" spans="1:11" ht="12.75">
      <c r="A3789">
        <v>587</v>
      </c>
      <c r="B3789">
        <v>586</v>
      </c>
      <c r="C3789" s="187">
        <v>3.9000000953674316</v>
      </c>
      <c r="D3789">
        <v>0</v>
      </c>
      <c r="E3789" s="184"/>
      <c r="F3789" s="184"/>
      <c r="G3789" s="185"/>
      <c r="H3789" s="184"/>
      <c r="I3789" s="185"/>
      <c r="J3789" s="184"/>
      <c r="K3789" s="184"/>
    </row>
    <row r="3790" spans="1:11" ht="12.75">
      <c r="A3790">
        <v>587</v>
      </c>
      <c r="B3790">
        <v>588</v>
      </c>
      <c r="C3790" s="187">
        <v>2.0999999046325684</v>
      </c>
      <c r="D3790">
        <v>0</v>
      </c>
      <c r="E3790" s="184"/>
      <c r="F3790" s="184"/>
      <c r="G3790" s="185"/>
      <c r="H3790" s="184"/>
      <c r="I3790" s="185"/>
      <c r="J3790" s="184"/>
      <c r="K3790" s="184"/>
    </row>
    <row r="3791" spans="1:11" ht="12.75">
      <c r="A3791">
        <v>587</v>
      </c>
      <c r="B3791">
        <v>589</v>
      </c>
      <c r="C3791" s="187">
        <v>6</v>
      </c>
      <c r="D3791">
        <v>0</v>
      </c>
      <c r="E3791" s="184"/>
      <c r="F3791" s="184"/>
      <c r="G3791" s="185"/>
      <c r="H3791" s="184"/>
      <c r="I3791" s="185"/>
      <c r="J3791" s="184"/>
      <c r="K3791" s="184"/>
    </row>
    <row r="3792" spans="1:11" ht="12.75">
      <c r="A3792">
        <v>587</v>
      </c>
      <c r="B3792">
        <v>590</v>
      </c>
      <c r="C3792" s="187">
        <v>4.099999904632568</v>
      </c>
      <c r="D3792">
        <v>0</v>
      </c>
      <c r="E3792" s="184"/>
      <c r="F3792" s="184"/>
      <c r="G3792" s="185"/>
      <c r="H3792" s="184"/>
      <c r="I3792" s="185"/>
      <c r="J3792" s="184"/>
      <c r="K3792" s="184"/>
    </row>
    <row r="3793" spans="1:11" ht="12.75">
      <c r="A3793">
        <v>587</v>
      </c>
      <c r="B3793">
        <v>591</v>
      </c>
      <c r="C3793" s="187">
        <v>7.199999809265137</v>
      </c>
      <c r="D3793">
        <v>0</v>
      </c>
      <c r="E3793" s="184"/>
      <c r="F3793" s="184"/>
      <c r="G3793" s="185"/>
      <c r="H3793" s="184"/>
      <c r="I3793" s="185"/>
      <c r="J3793" s="184"/>
      <c r="K3793" s="184"/>
    </row>
    <row r="3794" spans="1:11" ht="12.75">
      <c r="A3794">
        <v>587</v>
      </c>
      <c r="B3794">
        <v>948</v>
      </c>
      <c r="C3794" s="187">
        <v>24.200000762939453</v>
      </c>
      <c r="D3794">
        <v>0</v>
      </c>
      <c r="E3794" s="184"/>
      <c r="F3794" s="184"/>
      <c r="G3794" s="185"/>
      <c r="H3794" s="184"/>
      <c r="I3794" s="185"/>
      <c r="J3794" s="184"/>
      <c r="K3794" s="184"/>
    </row>
    <row r="3795" spans="1:11" ht="12.75">
      <c r="A3795">
        <v>587</v>
      </c>
      <c r="B3795">
        <v>950</v>
      </c>
      <c r="C3795" s="187">
        <v>25.799999237060547</v>
      </c>
      <c r="D3795">
        <v>0</v>
      </c>
      <c r="E3795" s="184"/>
      <c r="F3795" s="184"/>
      <c r="G3795" s="185"/>
      <c r="H3795" s="184"/>
      <c r="I3795" s="185"/>
      <c r="J3795" s="184"/>
      <c r="K3795" s="184"/>
    </row>
    <row r="3796" spans="1:11" ht="12.75">
      <c r="A3796">
        <v>587</v>
      </c>
      <c r="B3796">
        <v>962</v>
      </c>
      <c r="C3796" s="187">
        <v>21.100000381469727</v>
      </c>
      <c r="D3796">
        <v>0</v>
      </c>
      <c r="E3796" s="184"/>
      <c r="F3796" s="184"/>
      <c r="G3796" s="185"/>
      <c r="H3796" s="184"/>
      <c r="I3796" s="185"/>
      <c r="J3796" s="184"/>
      <c r="K3796" s="184"/>
    </row>
    <row r="3797" spans="1:11" ht="12.75">
      <c r="A3797">
        <v>588</v>
      </c>
      <c r="B3797">
        <v>561</v>
      </c>
      <c r="C3797" s="187">
        <v>7.900000095367432</v>
      </c>
      <c r="D3797">
        <v>0</v>
      </c>
      <c r="E3797" s="184"/>
      <c r="F3797" s="184"/>
      <c r="G3797" s="185"/>
      <c r="H3797" s="184"/>
      <c r="I3797" s="185"/>
      <c r="J3797" s="184"/>
      <c r="K3797" s="184"/>
    </row>
    <row r="3798" spans="1:11" ht="12.75">
      <c r="A3798">
        <v>588</v>
      </c>
      <c r="B3798">
        <v>562</v>
      </c>
      <c r="C3798" s="187">
        <v>8.300000190734863</v>
      </c>
      <c r="D3798">
        <v>0</v>
      </c>
      <c r="E3798" s="184"/>
      <c r="F3798" s="184"/>
      <c r="G3798" s="185"/>
      <c r="H3798" s="184"/>
      <c r="I3798" s="185"/>
      <c r="J3798" s="184"/>
      <c r="K3798" s="184"/>
    </row>
    <row r="3799" spans="1:11" ht="12.75">
      <c r="A3799">
        <v>588</v>
      </c>
      <c r="B3799">
        <v>586</v>
      </c>
      <c r="C3799" s="187">
        <v>4.300000190734863</v>
      </c>
      <c r="D3799">
        <v>0</v>
      </c>
      <c r="E3799" s="184"/>
      <c r="F3799" s="184"/>
      <c r="G3799" s="185"/>
      <c r="H3799" s="184"/>
      <c r="I3799" s="185"/>
      <c r="J3799" s="184"/>
      <c r="K3799" s="184"/>
    </row>
    <row r="3800" spans="1:11" ht="12.75">
      <c r="A3800">
        <v>588</v>
      </c>
      <c r="B3800">
        <v>587</v>
      </c>
      <c r="C3800" s="187">
        <v>2.0999999046325684</v>
      </c>
      <c r="D3800">
        <v>0</v>
      </c>
      <c r="E3800" s="184"/>
      <c r="F3800" s="184"/>
      <c r="G3800" s="185"/>
      <c r="H3800" s="184"/>
      <c r="I3800" s="185"/>
      <c r="J3800" s="184"/>
      <c r="K3800" s="184"/>
    </row>
    <row r="3801" spans="1:11" ht="12.75">
      <c r="A3801">
        <v>588</v>
      </c>
      <c r="B3801">
        <v>589</v>
      </c>
      <c r="C3801" s="187">
        <v>4.5</v>
      </c>
      <c r="D3801">
        <v>0</v>
      </c>
      <c r="E3801" s="184"/>
      <c r="F3801" s="184"/>
      <c r="G3801" s="185"/>
      <c r="H3801" s="184"/>
      <c r="I3801" s="185"/>
      <c r="J3801" s="184"/>
      <c r="K3801" s="184"/>
    </row>
    <row r="3802" spans="1:11" ht="12.75">
      <c r="A3802">
        <v>588</v>
      </c>
      <c r="B3802">
        <v>590</v>
      </c>
      <c r="C3802" s="187">
        <v>3.9000000953674316</v>
      </c>
      <c r="D3802">
        <v>0</v>
      </c>
      <c r="E3802" s="184"/>
      <c r="F3802" s="184"/>
      <c r="G3802" s="185"/>
      <c r="H3802" s="184"/>
      <c r="I3802" s="185"/>
      <c r="J3802" s="184"/>
      <c r="K3802" s="184"/>
    </row>
    <row r="3803" spans="1:11" ht="12.75">
      <c r="A3803">
        <v>588</v>
      </c>
      <c r="B3803">
        <v>591</v>
      </c>
      <c r="C3803" s="187">
        <v>7</v>
      </c>
      <c r="D3803">
        <v>0</v>
      </c>
      <c r="E3803" s="184"/>
      <c r="F3803" s="184"/>
      <c r="G3803" s="185"/>
      <c r="H3803" s="184"/>
      <c r="I3803" s="185"/>
      <c r="J3803" s="184"/>
      <c r="K3803" s="184"/>
    </row>
    <row r="3804" spans="1:11" ht="12.75">
      <c r="A3804">
        <v>589</v>
      </c>
      <c r="B3804">
        <v>587</v>
      </c>
      <c r="C3804" s="187">
        <v>6</v>
      </c>
      <c r="D3804">
        <v>0</v>
      </c>
      <c r="E3804" s="184"/>
      <c r="F3804" s="184"/>
      <c r="G3804" s="185"/>
      <c r="H3804" s="184"/>
      <c r="I3804" s="185"/>
      <c r="J3804" s="184"/>
      <c r="K3804" s="184"/>
    </row>
    <row r="3805" spans="1:11" ht="12.75">
      <c r="A3805">
        <v>589</v>
      </c>
      <c r="B3805">
        <v>588</v>
      </c>
      <c r="C3805" s="187">
        <v>4.5</v>
      </c>
      <c r="D3805">
        <v>0</v>
      </c>
      <c r="E3805" s="184"/>
      <c r="F3805" s="184"/>
      <c r="G3805" s="185"/>
      <c r="H3805" s="184"/>
      <c r="I3805" s="185"/>
      <c r="J3805" s="184"/>
      <c r="K3805" s="184"/>
    </row>
    <row r="3806" spans="1:11" ht="12.75">
      <c r="A3806">
        <v>589</v>
      </c>
      <c r="B3806">
        <v>590</v>
      </c>
      <c r="C3806" s="187">
        <v>5.400000095367432</v>
      </c>
      <c r="D3806">
        <v>0</v>
      </c>
      <c r="E3806" s="184"/>
      <c r="F3806" s="184"/>
      <c r="G3806" s="185"/>
      <c r="H3806" s="184"/>
      <c r="I3806" s="185"/>
      <c r="J3806" s="184"/>
      <c r="K3806" s="184"/>
    </row>
    <row r="3807" spans="1:11" ht="12.75">
      <c r="A3807">
        <v>589</v>
      </c>
      <c r="B3807">
        <v>591</v>
      </c>
      <c r="C3807" s="187">
        <v>8.600000381469727</v>
      </c>
      <c r="D3807">
        <v>0</v>
      </c>
      <c r="E3807" s="184"/>
      <c r="F3807" s="184"/>
      <c r="G3807" s="185"/>
      <c r="H3807" s="184"/>
      <c r="I3807" s="185"/>
      <c r="J3807" s="184"/>
      <c r="K3807" s="184"/>
    </row>
    <row r="3808" spans="1:11" ht="12.75">
      <c r="A3808">
        <v>590</v>
      </c>
      <c r="B3808">
        <v>562</v>
      </c>
      <c r="C3808" s="187">
        <v>10.899999618530273</v>
      </c>
      <c r="D3808">
        <v>0</v>
      </c>
      <c r="E3808" s="184"/>
      <c r="F3808" s="184"/>
      <c r="G3808" s="185"/>
      <c r="H3808" s="184"/>
      <c r="I3808" s="185"/>
      <c r="J3808" s="184"/>
      <c r="K3808" s="184"/>
    </row>
    <row r="3809" spans="1:11" ht="12.75">
      <c r="A3809">
        <v>590</v>
      </c>
      <c r="B3809">
        <v>587</v>
      </c>
      <c r="C3809" s="187">
        <v>4.099999904632568</v>
      </c>
      <c r="D3809">
        <v>0</v>
      </c>
      <c r="E3809" s="184"/>
      <c r="F3809" s="184"/>
      <c r="G3809" s="185"/>
      <c r="H3809" s="184"/>
      <c r="I3809" s="185"/>
      <c r="J3809" s="184"/>
      <c r="K3809" s="184"/>
    </row>
    <row r="3810" spans="1:11" ht="12.75">
      <c r="A3810">
        <v>590</v>
      </c>
      <c r="B3810">
        <v>588</v>
      </c>
      <c r="C3810" s="187">
        <v>3.9000000953674316</v>
      </c>
      <c r="D3810">
        <v>0</v>
      </c>
      <c r="E3810" s="184"/>
      <c r="F3810" s="184"/>
      <c r="G3810" s="185"/>
      <c r="H3810" s="184"/>
      <c r="I3810" s="185"/>
      <c r="J3810" s="184"/>
      <c r="K3810" s="184"/>
    </row>
    <row r="3811" spans="1:11" ht="12.75">
      <c r="A3811">
        <v>590</v>
      </c>
      <c r="B3811">
        <v>589</v>
      </c>
      <c r="C3811" s="187">
        <v>5.400000095367432</v>
      </c>
      <c r="D3811">
        <v>0</v>
      </c>
      <c r="E3811" s="184"/>
      <c r="F3811" s="184"/>
      <c r="G3811" s="185"/>
      <c r="H3811" s="184"/>
      <c r="I3811" s="185"/>
      <c r="J3811" s="184"/>
      <c r="K3811" s="184"/>
    </row>
    <row r="3812" spans="1:11" ht="12.75">
      <c r="A3812">
        <v>590</v>
      </c>
      <c r="B3812">
        <v>591</v>
      </c>
      <c r="C3812" s="187">
        <v>3.200000047683716</v>
      </c>
      <c r="D3812">
        <v>0</v>
      </c>
      <c r="E3812" s="184"/>
      <c r="F3812" s="184"/>
      <c r="G3812" s="185"/>
      <c r="H3812" s="184"/>
      <c r="I3812" s="185"/>
      <c r="J3812" s="184"/>
      <c r="K3812" s="184"/>
    </row>
    <row r="3813" spans="1:11" ht="12.75">
      <c r="A3813">
        <v>591</v>
      </c>
      <c r="B3813">
        <v>562</v>
      </c>
      <c r="C3813" s="187">
        <v>10.899999618530273</v>
      </c>
      <c r="D3813">
        <v>0</v>
      </c>
      <c r="E3813" s="184"/>
      <c r="F3813" s="184"/>
      <c r="G3813" s="185"/>
      <c r="H3813" s="184"/>
      <c r="I3813" s="185"/>
      <c r="J3813" s="184"/>
      <c r="K3813" s="184"/>
    </row>
    <row r="3814" spans="1:11" ht="12.75">
      <c r="A3814">
        <v>591</v>
      </c>
      <c r="B3814">
        <v>587</v>
      </c>
      <c r="C3814" s="187">
        <v>7.199999809265137</v>
      </c>
      <c r="D3814">
        <v>0</v>
      </c>
      <c r="E3814" s="184"/>
      <c r="F3814" s="184"/>
      <c r="G3814" s="185"/>
      <c r="H3814" s="184"/>
      <c r="I3814" s="185"/>
      <c r="J3814" s="184"/>
      <c r="K3814" s="184"/>
    </row>
    <row r="3815" spans="1:11" ht="12.75">
      <c r="A3815">
        <v>591</v>
      </c>
      <c r="B3815">
        <v>588</v>
      </c>
      <c r="C3815" s="187">
        <v>7</v>
      </c>
      <c r="D3815">
        <v>0</v>
      </c>
      <c r="E3815" s="184"/>
      <c r="F3815" s="184"/>
      <c r="G3815" s="185"/>
      <c r="H3815" s="184"/>
      <c r="I3815" s="185"/>
      <c r="J3815" s="184"/>
      <c r="K3815" s="184"/>
    </row>
    <row r="3816" spans="1:11" ht="12.75">
      <c r="A3816">
        <v>591</v>
      </c>
      <c r="B3816">
        <v>589</v>
      </c>
      <c r="C3816" s="187">
        <v>8.600000381469727</v>
      </c>
      <c r="D3816">
        <v>0</v>
      </c>
      <c r="E3816" s="184"/>
      <c r="F3816" s="184"/>
      <c r="G3816" s="185"/>
      <c r="H3816" s="184"/>
      <c r="I3816" s="185"/>
      <c r="J3816" s="184"/>
      <c r="K3816" s="184"/>
    </row>
    <row r="3817" spans="1:11" ht="12.75">
      <c r="A3817">
        <v>591</v>
      </c>
      <c r="B3817">
        <v>590</v>
      </c>
      <c r="C3817" s="187">
        <v>3.200000047683716</v>
      </c>
      <c r="D3817">
        <v>0</v>
      </c>
      <c r="E3817" s="184"/>
      <c r="F3817" s="184"/>
      <c r="G3817" s="185"/>
      <c r="H3817" s="184"/>
      <c r="I3817" s="185"/>
      <c r="J3817" s="184"/>
      <c r="K3817" s="184"/>
    </row>
    <row r="3818" spans="1:11" ht="12.75">
      <c r="A3818">
        <v>591</v>
      </c>
      <c r="B3818">
        <v>592</v>
      </c>
      <c r="C3818" s="187">
        <v>10.899999618530273</v>
      </c>
      <c r="D3818">
        <v>0</v>
      </c>
      <c r="E3818" s="184"/>
      <c r="F3818" s="184"/>
      <c r="G3818" s="185"/>
      <c r="H3818" s="184"/>
      <c r="I3818" s="185"/>
      <c r="J3818" s="184"/>
      <c r="K3818" s="184"/>
    </row>
    <row r="3819" spans="1:11" ht="12.75">
      <c r="A3819">
        <v>591</v>
      </c>
      <c r="B3819">
        <v>617</v>
      </c>
      <c r="C3819" s="187">
        <v>18.600000381469727</v>
      </c>
      <c r="D3819">
        <v>0</v>
      </c>
      <c r="E3819" s="184"/>
      <c r="F3819" s="184"/>
      <c r="G3819" s="185"/>
      <c r="H3819" s="184"/>
      <c r="I3819" s="185"/>
      <c r="J3819" s="184"/>
      <c r="K3819" s="184"/>
    </row>
    <row r="3820" spans="1:11" ht="12.75">
      <c r="A3820">
        <v>591</v>
      </c>
      <c r="B3820">
        <v>627</v>
      </c>
      <c r="C3820" s="187">
        <v>23.5</v>
      </c>
      <c r="D3820">
        <v>0</v>
      </c>
      <c r="E3820" s="184"/>
      <c r="F3820" s="184"/>
      <c r="G3820" s="185"/>
      <c r="H3820" s="184"/>
      <c r="I3820" s="185"/>
      <c r="J3820" s="184"/>
      <c r="K3820" s="184"/>
    </row>
    <row r="3821" spans="1:11" ht="12.75">
      <c r="A3821">
        <v>591</v>
      </c>
      <c r="B3821">
        <v>629</v>
      </c>
      <c r="C3821" s="187">
        <v>25</v>
      </c>
      <c r="D3821">
        <v>0</v>
      </c>
      <c r="E3821" s="184"/>
      <c r="F3821" s="184"/>
      <c r="G3821" s="185"/>
      <c r="H3821" s="184"/>
      <c r="I3821" s="185"/>
      <c r="J3821" s="184"/>
      <c r="K3821" s="184"/>
    </row>
    <row r="3822" spans="1:11" ht="12.75">
      <c r="A3822">
        <v>591</v>
      </c>
      <c r="B3822">
        <v>947</v>
      </c>
      <c r="C3822" s="187">
        <v>22.299999237060547</v>
      </c>
      <c r="D3822">
        <v>0</v>
      </c>
      <c r="E3822" s="184"/>
      <c r="F3822" s="184"/>
      <c r="G3822" s="185"/>
      <c r="H3822" s="184"/>
      <c r="I3822" s="185"/>
      <c r="J3822" s="184"/>
      <c r="K3822" s="184"/>
    </row>
    <row r="3823" spans="1:11" ht="12.75">
      <c r="A3823">
        <v>591</v>
      </c>
      <c r="B3823">
        <v>948</v>
      </c>
      <c r="C3823" s="187">
        <v>17.799999237060547</v>
      </c>
      <c r="D3823">
        <v>0</v>
      </c>
      <c r="E3823" s="184"/>
      <c r="F3823" s="184"/>
      <c r="G3823" s="185"/>
      <c r="H3823" s="184"/>
      <c r="I3823" s="185"/>
      <c r="J3823" s="184"/>
      <c r="K3823" s="184"/>
    </row>
    <row r="3824" spans="1:11" ht="12.75">
      <c r="A3824">
        <v>591</v>
      </c>
      <c r="B3824">
        <v>950</v>
      </c>
      <c r="C3824" s="187">
        <v>22.100000381469727</v>
      </c>
      <c r="D3824">
        <v>0</v>
      </c>
      <c r="E3824" s="184"/>
      <c r="F3824" s="184"/>
      <c r="G3824" s="185"/>
      <c r="H3824" s="184"/>
      <c r="I3824" s="185"/>
      <c r="J3824" s="184"/>
      <c r="K3824" s="184"/>
    </row>
    <row r="3825" spans="1:11" ht="12.75">
      <c r="A3825">
        <v>591</v>
      </c>
      <c r="B3825">
        <v>951</v>
      </c>
      <c r="C3825" s="187">
        <v>25.5</v>
      </c>
      <c r="D3825">
        <v>0</v>
      </c>
      <c r="E3825" s="184"/>
      <c r="F3825" s="184"/>
      <c r="G3825" s="185"/>
      <c r="H3825" s="184"/>
      <c r="I3825" s="185"/>
      <c r="J3825" s="184"/>
      <c r="K3825" s="184"/>
    </row>
    <row r="3826" spans="1:11" ht="12.75">
      <c r="A3826">
        <v>591</v>
      </c>
      <c r="B3826">
        <v>952</v>
      </c>
      <c r="C3826" s="187">
        <v>30.799999237060547</v>
      </c>
      <c r="D3826">
        <v>0</v>
      </c>
      <c r="E3826" s="184"/>
      <c r="F3826" s="184"/>
      <c r="G3826" s="185"/>
      <c r="H3826" s="184"/>
      <c r="I3826" s="185"/>
      <c r="J3826" s="184"/>
      <c r="K3826" s="184"/>
    </row>
    <row r="3827" spans="1:11" ht="12.75">
      <c r="A3827">
        <v>591</v>
      </c>
      <c r="B3827">
        <v>962</v>
      </c>
      <c r="C3827" s="187">
        <v>21.899999618530273</v>
      </c>
      <c r="D3827">
        <v>0</v>
      </c>
      <c r="E3827" s="184"/>
      <c r="F3827" s="184"/>
      <c r="G3827" s="185"/>
      <c r="H3827" s="184"/>
      <c r="I3827" s="185"/>
      <c r="J3827" s="184"/>
      <c r="K3827" s="184"/>
    </row>
    <row r="3828" spans="1:11" ht="12.75">
      <c r="A3828">
        <v>592</v>
      </c>
      <c r="B3828">
        <v>562</v>
      </c>
      <c r="C3828" s="187">
        <v>21.600000381469727</v>
      </c>
      <c r="D3828">
        <v>0</v>
      </c>
      <c r="E3828" s="184"/>
      <c r="F3828" s="184"/>
      <c r="G3828" s="185"/>
      <c r="H3828" s="184"/>
      <c r="I3828" s="185"/>
      <c r="J3828" s="184"/>
      <c r="K3828" s="184"/>
    </row>
    <row r="3829" spans="1:11" ht="12.75">
      <c r="A3829">
        <v>592</v>
      </c>
      <c r="B3829">
        <v>591</v>
      </c>
      <c r="C3829" s="187">
        <v>10.899999618530273</v>
      </c>
      <c r="D3829">
        <v>0</v>
      </c>
      <c r="E3829" s="184"/>
      <c r="F3829" s="184"/>
      <c r="G3829" s="185"/>
      <c r="H3829" s="184"/>
      <c r="I3829" s="185"/>
      <c r="J3829" s="184"/>
      <c r="K3829" s="184"/>
    </row>
    <row r="3830" spans="1:11" ht="12.75">
      <c r="A3830">
        <v>592</v>
      </c>
      <c r="B3830">
        <v>617</v>
      </c>
      <c r="C3830" s="187">
        <v>8.399999618530273</v>
      </c>
      <c r="D3830">
        <v>0</v>
      </c>
      <c r="E3830" s="184"/>
      <c r="F3830" s="184"/>
      <c r="G3830" s="185"/>
      <c r="H3830" s="184"/>
      <c r="I3830" s="185"/>
      <c r="J3830" s="184"/>
      <c r="K3830" s="184"/>
    </row>
    <row r="3831" spans="1:11" ht="12.75">
      <c r="A3831">
        <v>592</v>
      </c>
      <c r="B3831">
        <v>627</v>
      </c>
      <c r="C3831" s="187">
        <v>14.399999618530273</v>
      </c>
      <c r="D3831">
        <v>0</v>
      </c>
      <c r="E3831" s="184"/>
      <c r="F3831" s="184"/>
      <c r="G3831" s="185"/>
      <c r="H3831" s="184"/>
      <c r="I3831" s="185"/>
      <c r="J3831" s="184"/>
      <c r="K3831" s="184"/>
    </row>
    <row r="3832" spans="1:11" ht="12.75">
      <c r="A3832">
        <v>592</v>
      </c>
      <c r="B3832">
        <v>629</v>
      </c>
      <c r="C3832" s="187">
        <v>17</v>
      </c>
      <c r="D3832">
        <v>0</v>
      </c>
      <c r="E3832" s="184"/>
      <c r="F3832" s="184"/>
      <c r="G3832" s="185"/>
      <c r="H3832" s="184"/>
      <c r="I3832" s="185"/>
      <c r="J3832" s="184"/>
      <c r="K3832" s="184"/>
    </row>
    <row r="3833" spans="1:11" ht="12.75">
      <c r="A3833">
        <v>592</v>
      </c>
      <c r="B3833">
        <v>947</v>
      </c>
      <c r="C3833" s="187">
        <v>20.600000381469727</v>
      </c>
      <c r="D3833">
        <v>0</v>
      </c>
      <c r="E3833" s="184"/>
      <c r="F3833" s="184"/>
      <c r="G3833" s="185"/>
      <c r="H3833" s="184"/>
      <c r="I3833" s="185"/>
      <c r="J3833" s="184"/>
      <c r="K3833" s="184"/>
    </row>
    <row r="3834" spans="1:11" ht="12.75">
      <c r="A3834">
        <v>592</v>
      </c>
      <c r="B3834">
        <v>948</v>
      </c>
      <c r="C3834" s="187">
        <v>12.899999618530273</v>
      </c>
      <c r="D3834">
        <v>0</v>
      </c>
      <c r="E3834" s="184"/>
      <c r="F3834" s="184"/>
      <c r="G3834" s="185"/>
      <c r="H3834" s="184"/>
      <c r="I3834" s="185"/>
      <c r="J3834" s="184"/>
      <c r="K3834" s="184"/>
    </row>
    <row r="3835" spans="1:11" ht="12.75">
      <c r="A3835">
        <v>592</v>
      </c>
      <c r="B3835">
        <v>950</v>
      </c>
      <c r="C3835" s="187">
        <v>25.299999237060547</v>
      </c>
      <c r="D3835">
        <v>0</v>
      </c>
      <c r="E3835" s="184"/>
      <c r="F3835" s="184"/>
      <c r="G3835" s="185"/>
      <c r="H3835" s="184"/>
      <c r="I3835" s="185"/>
      <c r="J3835" s="184"/>
      <c r="K3835" s="184"/>
    </row>
    <row r="3836" spans="1:11" ht="12.75">
      <c r="A3836">
        <v>592</v>
      </c>
      <c r="B3836">
        <v>951</v>
      </c>
      <c r="C3836" s="187">
        <v>30.399999618530273</v>
      </c>
      <c r="D3836">
        <v>0</v>
      </c>
      <c r="E3836" s="184"/>
      <c r="F3836" s="184"/>
      <c r="G3836" s="185"/>
      <c r="H3836" s="184"/>
      <c r="I3836" s="185"/>
      <c r="J3836" s="184"/>
      <c r="K3836" s="184"/>
    </row>
    <row r="3837" spans="1:11" ht="12.75">
      <c r="A3837">
        <v>592</v>
      </c>
      <c r="B3837">
        <v>952</v>
      </c>
      <c r="C3837" s="187">
        <v>37.20000076293945</v>
      </c>
      <c r="D3837">
        <v>0</v>
      </c>
      <c r="E3837" s="184"/>
      <c r="F3837" s="184"/>
      <c r="G3837" s="185"/>
      <c r="H3837" s="184"/>
      <c r="I3837" s="185"/>
      <c r="J3837" s="184"/>
      <c r="K3837" s="184"/>
    </row>
    <row r="3838" spans="1:11" ht="12.75">
      <c r="A3838">
        <v>592</v>
      </c>
      <c r="B3838">
        <v>962</v>
      </c>
      <c r="C3838" s="187">
        <v>30.899999618530273</v>
      </c>
      <c r="D3838">
        <v>0</v>
      </c>
      <c r="E3838" s="184"/>
      <c r="F3838" s="184"/>
      <c r="G3838" s="185"/>
      <c r="H3838" s="184"/>
      <c r="I3838" s="185"/>
      <c r="J3838" s="184"/>
      <c r="K3838" s="184"/>
    </row>
    <row r="3839" spans="1:11" ht="12.75">
      <c r="A3839">
        <v>617</v>
      </c>
      <c r="B3839">
        <v>523</v>
      </c>
      <c r="C3839" s="187">
        <v>43.900001525878906</v>
      </c>
      <c r="D3839">
        <v>0</v>
      </c>
      <c r="E3839" s="184"/>
      <c r="F3839" s="184"/>
      <c r="G3839" s="185"/>
      <c r="H3839" s="184"/>
      <c r="I3839" s="185"/>
      <c r="J3839" s="184"/>
      <c r="K3839" s="184"/>
    </row>
    <row r="3840" spans="1:11" ht="12.75">
      <c r="A3840">
        <v>617</v>
      </c>
      <c r="B3840">
        <v>562</v>
      </c>
      <c r="C3840" s="187">
        <v>29</v>
      </c>
      <c r="D3840">
        <v>0</v>
      </c>
      <c r="E3840" s="184"/>
      <c r="F3840" s="184"/>
      <c r="G3840" s="185"/>
      <c r="H3840" s="184"/>
      <c r="I3840" s="185"/>
      <c r="J3840" s="184"/>
      <c r="K3840" s="184"/>
    </row>
    <row r="3841" spans="1:11" ht="12.75">
      <c r="A3841">
        <v>617</v>
      </c>
      <c r="B3841">
        <v>591</v>
      </c>
      <c r="C3841" s="187">
        <v>18.600000381469727</v>
      </c>
      <c r="D3841">
        <v>0</v>
      </c>
      <c r="E3841" s="184"/>
      <c r="F3841" s="184"/>
      <c r="G3841" s="185"/>
      <c r="H3841" s="184"/>
      <c r="I3841" s="185"/>
      <c r="J3841" s="184"/>
      <c r="K3841" s="184"/>
    </row>
    <row r="3842" spans="1:11" ht="12.75">
      <c r="A3842">
        <v>617</v>
      </c>
      <c r="B3842">
        <v>592</v>
      </c>
      <c r="C3842" s="187">
        <v>8.399999618530273</v>
      </c>
      <c r="D3842">
        <v>0</v>
      </c>
      <c r="E3842" s="184"/>
      <c r="F3842" s="184"/>
      <c r="G3842" s="185"/>
      <c r="H3842" s="184"/>
      <c r="I3842" s="185"/>
      <c r="J3842" s="184"/>
      <c r="K3842" s="184"/>
    </row>
    <row r="3843" spans="1:11" ht="12.75">
      <c r="A3843">
        <v>617</v>
      </c>
      <c r="B3843">
        <v>624</v>
      </c>
      <c r="C3843" s="187">
        <v>4.099999904632568</v>
      </c>
      <c r="D3843">
        <v>0</v>
      </c>
      <c r="E3843" s="184"/>
      <c r="F3843" s="184"/>
      <c r="G3843" s="185"/>
      <c r="H3843" s="184"/>
      <c r="I3843" s="185"/>
      <c r="J3843" s="184"/>
      <c r="K3843" s="184"/>
    </row>
    <row r="3844" spans="1:11" ht="12.75">
      <c r="A3844">
        <v>617</v>
      </c>
      <c r="B3844">
        <v>627</v>
      </c>
      <c r="C3844" s="187">
        <v>7.099999904632568</v>
      </c>
      <c r="D3844">
        <v>0</v>
      </c>
      <c r="E3844" s="184"/>
      <c r="F3844" s="184"/>
      <c r="G3844" s="185"/>
      <c r="H3844" s="184"/>
      <c r="I3844" s="185"/>
      <c r="J3844" s="184"/>
      <c r="K3844" s="184"/>
    </row>
    <row r="3845" spans="1:11" ht="12.75">
      <c r="A3845">
        <v>617</v>
      </c>
      <c r="B3845">
        <v>629</v>
      </c>
      <c r="C3845" s="187">
        <v>10.399999618530273</v>
      </c>
      <c r="D3845">
        <v>0</v>
      </c>
      <c r="E3845" s="184"/>
      <c r="F3845" s="184"/>
      <c r="G3845" s="185"/>
      <c r="H3845" s="184"/>
      <c r="I3845" s="185"/>
      <c r="J3845" s="184"/>
      <c r="K3845" s="184"/>
    </row>
    <row r="3846" spans="1:11" ht="12.75">
      <c r="A3846">
        <v>617</v>
      </c>
      <c r="B3846">
        <v>637</v>
      </c>
      <c r="C3846" s="187">
        <v>15.399999618530273</v>
      </c>
      <c r="D3846">
        <v>0</v>
      </c>
      <c r="E3846" s="184"/>
      <c r="F3846" s="184"/>
      <c r="G3846" s="185"/>
      <c r="H3846" s="184"/>
      <c r="I3846" s="185"/>
      <c r="J3846" s="184"/>
      <c r="K3846" s="184"/>
    </row>
    <row r="3847" spans="1:11" ht="12.75">
      <c r="A3847">
        <v>617</v>
      </c>
      <c r="B3847">
        <v>948</v>
      </c>
      <c r="C3847" s="187">
        <v>10</v>
      </c>
      <c r="D3847">
        <v>0</v>
      </c>
      <c r="E3847" s="184"/>
      <c r="F3847" s="184"/>
      <c r="G3847" s="185"/>
      <c r="H3847" s="184"/>
      <c r="I3847" s="185"/>
      <c r="J3847" s="184"/>
      <c r="K3847" s="184"/>
    </row>
    <row r="3848" spans="1:11" ht="12.75">
      <c r="A3848">
        <v>617</v>
      </c>
      <c r="B3848">
        <v>952</v>
      </c>
      <c r="C3848" s="187">
        <v>40</v>
      </c>
      <c r="D3848">
        <v>0</v>
      </c>
      <c r="E3848" s="184"/>
      <c r="F3848" s="184"/>
      <c r="G3848" s="185"/>
      <c r="H3848" s="184"/>
      <c r="I3848" s="185"/>
      <c r="J3848" s="184"/>
      <c r="K3848" s="184"/>
    </row>
    <row r="3849" spans="1:11" ht="12.75">
      <c r="A3849">
        <v>617</v>
      </c>
      <c r="B3849">
        <v>962</v>
      </c>
      <c r="C3849" s="187">
        <v>36.20000076293945</v>
      </c>
      <c r="D3849">
        <v>0</v>
      </c>
      <c r="E3849" s="184"/>
      <c r="F3849" s="184"/>
      <c r="G3849" s="185"/>
      <c r="H3849" s="184"/>
      <c r="I3849" s="185"/>
      <c r="J3849" s="184"/>
      <c r="K3849" s="184"/>
    </row>
    <row r="3850" spans="1:11" ht="12.75">
      <c r="A3850">
        <v>619</v>
      </c>
      <c r="B3850">
        <v>620</v>
      </c>
      <c r="C3850" s="187">
        <v>4.800000190734863</v>
      </c>
      <c r="D3850">
        <v>0</v>
      </c>
      <c r="E3850" s="184"/>
      <c r="F3850" s="184"/>
      <c r="G3850" s="185"/>
      <c r="H3850" s="184"/>
      <c r="I3850" s="185"/>
      <c r="J3850" s="184"/>
      <c r="K3850" s="184"/>
    </row>
    <row r="3851" spans="1:11" ht="12.75">
      <c r="A3851">
        <v>619</v>
      </c>
      <c r="B3851">
        <v>621</v>
      </c>
      <c r="C3851" s="187">
        <v>9.600000381469727</v>
      </c>
      <c r="D3851">
        <v>0</v>
      </c>
      <c r="E3851" s="184"/>
      <c r="F3851" s="184"/>
      <c r="G3851" s="185"/>
      <c r="H3851" s="184"/>
      <c r="I3851" s="185"/>
      <c r="J3851" s="184"/>
      <c r="K3851" s="184"/>
    </row>
    <row r="3852" spans="1:11" ht="12.75">
      <c r="A3852">
        <v>619</v>
      </c>
      <c r="B3852">
        <v>624</v>
      </c>
      <c r="C3852" s="187">
        <v>7.5</v>
      </c>
      <c r="D3852">
        <v>0</v>
      </c>
      <c r="E3852" s="184"/>
      <c r="F3852" s="184"/>
      <c r="G3852" s="185"/>
      <c r="H3852" s="184"/>
      <c r="I3852" s="185"/>
      <c r="J3852" s="184"/>
      <c r="K3852" s="184"/>
    </row>
    <row r="3853" spans="1:11" ht="12.75">
      <c r="A3853">
        <v>619</v>
      </c>
      <c r="B3853">
        <v>626</v>
      </c>
      <c r="C3853" s="187">
        <v>8.800000190734863</v>
      </c>
      <c r="D3853">
        <v>0</v>
      </c>
      <c r="E3853" s="184"/>
      <c r="F3853" s="184"/>
      <c r="G3853" s="185"/>
      <c r="H3853" s="184"/>
      <c r="I3853" s="185"/>
      <c r="J3853" s="184"/>
      <c r="K3853" s="184"/>
    </row>
    <row r="3854" spans="1:11" ht="12.75">
      <c r="A3854">
        <v>620</v>
      </c>
      <c r="B3854">
        <v>619</v>
      </c>
      <c r="C3854" s="187">
        <v>4.800000190734863</v>
      </c>
      <c r="D3854">
        <v>0</v>
      </c>
      <c r="E3854" s="184"/>
      <c r="F3854" s="184"/>
      <c r="G3854" s="185"/>
      <c r="H3854" s="184"/>
      <c r="I3854" s="185"/>
      <c r="J3854" s="184"/>
      <c r="K3854" s="184"/>
    </row>
    <row r="3855" spans="1:11" ht="12.75">
      <c r="A3855">
        <v>620</v>
      </c>
      <c r="B3855">
        <v>621</v>
      </c>
      <c r="C3855" s="187">
        <v>4.800000190734863</v>
      </c>
      <c r="D3855">
        <v>0</v>
      </c>
      <c r="E3855" s="184"/>
      <c r="F3855" s="184"/>
      <c r="G3855" s="185"/>
      <c r="H3855" s="184"/>
      <c r="I3855" s="185"/>
      <c r="J3855" s="184"/>
      <c r="K3855" s="184"/>
    </row>
    <row r="3856" spans="1:11" ht="12.75">
      <c r="A3856">
        <v>620</v>
      </c>
      <c r="B3856">
        <v>624</v>
      </c>
      <c r="C3856" s="187">
        <v>5.900000095367432</v>
      </c>
      <c r="D3856">
        <v>0</v>
      </c>
      <c r="E3856" s="184"/>
      <c r="F3856" s="184"/>
      <c r="G3856" s="185"/>
      <c r="H3856" s="184"/>
      <c r="I3856" s="185"/>
      <c r="J3856" s="184"/>
      <c r="K3856" s="184"/>
    </row>
    <row r="3857" spans="1:11" ht="12.75">
      <c r="A3857">
        <v>620</v>
      </c>
      <c r="B3857">
        <v>626</v>
      </c>
      <c r="C3857" s="187">
        <v>6.699999809265137</v>
      </c>
      <c r="D3857">
        <v>0</v>
      </c>
      <c r="E3857" s="184"/>
      <c r="F3857" s="184"/>
      <c r="G3857" s="185"/>
      <c r="H3857" s="184"/>
      <c r="I3857" s="185"/>
      <c r="J3857" s="184"/>
      <c r="K3857" s="184"/>
    </row>
    <row r="3858" spans="1:11" ht="12.75">
      <c r="A3858">
        <v>620</v>
      </c>
      <c r="B3858">
        <v>631</v>
      </c>
      <c r="C3858" s="187">
        <v>11.399999618530273</v>
      </c>
      <c r="D3858">
        <v>0</v>
      </c>
      <c r="E3858" s="184"/>
      <c r="F3858" s="184"/>
      <c r="G3858" s="185"/>
      <c r="H3858" s="184"/>
      <c r="I3858" s="185"/>
      <c r="J3858" s="184"/>
      <c r="K3858" s="184"/>
    </row>
    <row r="3859" spans="1:11" ht="12.75">
      <c r="A3859">
        <v>621</v>
      </c>
      <c r="B3859">
        <v>619</v>
      </c>
      <c r="C3859" s="187">
        <v>9.600000381469727</v>
      </c>
      <c r="D3859">
        <v>0</v>
      </c>
      <c r="E3859" s="184"/>
      <c r="F3859" s="184"/>
      <c r="G3859" s="185"/>
      <c r="H3859" s="184"/>
      <c r="I3859" s="185"/>
      <c r="J3859" s="184"/>
      <c r="K3859" s="184"/>
    </row>
    <row r="3860" spans="1:11" ht="12.75">
      <c r="A3860">
        <v>621</v>
      </c>
      <c r="B3860">
        <v>620</v>
      </c>
      <c r="C3860" s="187">
        <v>4.800000190734863</v>
      </c>
      <c r="D3860">
        <v>0</v>
      </c>
      <c r="E3860" s="184"/>
      <c r="F3860" s="184"/>
      <c r="G3860" s="185"/>
      <c r="H3860" s="184"/>
      <c r="I3860" s="185"/>
      <c r="J3860" s="184"/>
      <c r="K3860" s="184"/>
    </row>
    <row r="3861" spans="1:11" ht="12.75">
      <c r="A3861">
        <v>621</v>
      </c>
      <c r="B3861">
        <v>624</v>
      </c>
      <c r="C3861" s="187">
        <v>9.699999809265137</v>
      </c>
      <c r="D3861">
        <v>0</v>
      </c>
      <c r="E3861" s="184"/>
      <c r="F3861" s="184"/>
      <c r="G3861" s="185"/>
      <c r="H3861" s="184"/>
      <c r="I3861" s="185"/>
      <c r="J3861" s="184"/>
      <c r="K3861" s="184"/>
    </row>
    <row r="3862" spans="1:11" ht="12.75">
      <c r="A3862">
        <v>621</v>
      </c>
      <c r="B3862">
        <v>626</v>
      </c>
      <c r="C3862" s="187">
        <v>10.600000381469727</v>
      </c>
      <c r="D3862">
        <v>0</v>
      </c>
      <c r="E3862" s="184"/>
      <c r="F3862" s="184"/>
      <c r="G3862" s="185"/>
      <c r="H3862" s="184"/>
      <c r="I3862" s="185"/>
      <c r="J3862" s="184"/>
      <c r="K3862" s="184"/>
    </row>
    <row r="3863" spans="1:11" ht="12.75">
      <c r="A3863">
        <v>624</v>
      </c>
      <c r="B3863">
        <v>617</v>
      </c>
      <c r="C3863" s="187">
        <v>4.099999904632568</v>
      </c>
      <c r="D3863">
        <v>0</v>
      </c>
      <c r="E3863" s="184"/>
      <c r="F3863" s="184"/>
      <c r="G3863" s="185"/>
      <c r="H3863" s="184"/>
      <c r="I3863" s="185"/>
      <c r="J3863" s="184"/>
      <c r="K3863" s="184"/>
    </row>
    <row r="3864" spans="1:11" ht="12.75">
      <c r="A3864">
        <v>624</v>
      </c>
      <c r="B3864">
        <v>619</v>
      </c>
      <c r="C3864" s="187">
        <v>7.5</v>
      </c>
      <c r="D3864">
        <v>0</v>
      </c>
      <c r="E3864" s="184"/>
      <c r="F3864" s="184"/>
      <c r="G3864" s="185"/>
      <c r="H3864" s="184"/>
      <c r="I3864" s="185"/>
      <c r="J3864" s="184"/>
      <c r="K3864" s="184"/>
    </row>
    <row r="3865" spans="1:11" ht="12.75">
      <c r="A3865">
        <v>624</v>
      </c>
      <c r="B3865">
        <v>620</v>
      </c>
      <c r="C3865" s="187">
        <v>5.900000095367432</v>
      </c>
      <c r="D3865">
        <v>0</v>
      </c>
      <c r="E3865" s="184"/>
      <c r="F3865" s="184"/>
      <c r="G3865" s="185"/>
      <c r="H3865" s="184"/>
      <c r="I3865" s="185"/>
      <c r="J3865" s="184"/>
      <c r="K3865" s="184"/>
    </row>
    <row r="3866" spans="1:11" ht="12.75">
      <c r="A3866">
        <v>624</v>
      </c>
      <c r="B3866">
        <v>621</v>
      </c>
      <c r="C3866" s="187">
        <v>9.699999809265137</v>
      </c>
      <c r="D3866">
        <v>0</v>
      </c>
      <c r="E3866" s="184"/>
      <c r="F3866" s="184"/>
      <c r="G3866" s="185"/>
      <c r="H3866" s="184"/>
      <c r="I3866" s="185"/>
      <c r="J3866" s="184"/>
      <c r="K3866" s="184"/>
    </row>
    <row r="3867" spans="1:11" ht="12.75">
      <c r="A3867">
        <v>624</v>
      </c>
      <c r="B3867">
        <v>626</v>
      </c>
      <c r="C3867" s="187">
        <v>3</v>
      </c>
      <c r="D3867">
        <v>0</v>
      </c>
      <c r="E3867" s="184"/>
      <c r="F3867" s="184"/>
      <c r="G3867" s="185"/>
      <c r="H3867" s="184"/>
      <c r="I3867" s="185"/>
      <c r="J3867" s="184"/>
      <c r="K3867" s="184"/>
    </row>
    <row r="3868" spans="1:11" ht="12.75">
      <c r="A3868">
        <v>624</v>
      </c>
      <c r="B3868">
        <v>627</v>
      </c>
      <c r="C3868" s="187">
        <v>6.900000095367432</v>
      </c>
      <c r="D3868">
        <v>0</v>
      </c>
      <c r="E3868" s="184"/>
      <c r="F3868" s="184"/>
      <c r="G3868" s="185"/>
      <c r="H3868" s="184"/>
      <c r="I3868" s="185"/>
      <c r="J3868" s="184"/>
      <c r="K3868" s="184"/>
    </row>
    <row r="3869" spans="1:11" ht="12.75">
      <c r="A3869">
        <v>624</v>
      </c>
      <c r="B3869">
        <v>631</v>
      </c>
      <c r="C3869" s="187">
        <v>7.599999904632568</v>
      </c>
      <c r="D3869">
        <v>0</v>
      </c>
      <c r="E3869" s="184"/>
      <c r="F3869" s="184"/>
      <c r="G3869" s="185"/>
      <c r="H3869" s="184"/>
      <c r="I3869" s="185"/>
      <c r="J3869" s="184"/>
      <c r="K3869" s="184"/>
    </row>
    <row r="3870" spans="1:11" ht="12.75">
      <c r="A3870">
        <v>624</v>
      </c>
      <c r="B3870">
        <v>948</v>
      </c>
      <c r="C3870" s="187">
        <v>13.300000190734863</v>
      </c>
      <c r="D3870">
        <v>0</v>
      </c>
      <c r="E3870" s="184"/>
      <c r="F3870" s="184"/>
      <c r="G3870" s="185"/>
      <c r="H3870" s="184"/>
      <c r="I3870" s="185"/>
      <c r="J3870" s="184"/>
      <c r="K3870" s="184"/>
    </row>
    <row r="3871" spans="1:11" ht="12.75">
      <c r="A3871">
        <v>626</v>
      </c>
      <c r="B3871">
        <v>619</v>
      </c>
      <c r="C3871" s="187">
        <v>8.800000190734863</v>
      </c>
      <c r="D3871">
        <v>0</v>
      </c>
      <c r="E3871" s="184"/>
      <c r="F3871" s="184"/>
      <c r="G3871" s="185"/>
      <c r="H3871" s="184"/>
      <c r="I3871" s="185"/>
      <c r="J3871" s="184"/>
      <c r="K3871" s="184"/>
    </row>
    <row r="3872" spans="1:11" ht="12.75">
      <c r="A3872">
        <v>626</v>
      </c>
      <c r="B3872">
        <v>620</v>
      </c>
      <c r="C3872" s="187">
        <v>6.699999809265137</v>
      </c>
      <c r="D3872">
        <v>0</v>
      </c>
      <c r="E3872" s="184"/>
      <c r="F3872" s="184"/>
      <c r="G3872" s="185"/>
      <c r="H3872" s="184"/>
      <c r="I3872" s="185"/>
      <c r="J3872" s="184"/>
      <c r="K3872" s="184"/>
    </row>
    <row r="3873" spans="1:11" ht="12.75">
      <c r="A3873">
        <v>626</v>
      </c>
      <c r="B3873">
        <v>621</v>
      </c>
      <c r="C3873" s="187">
        <v>10.600000381469727</v>
      </c>
      <c r="D3873">
        <v>0</v>
      </c>
      <c r="E3873" s="184"/>
      <c r="F3873" s="184"/>
      <c r="G3873" s="185"/>
      <c r="H3873" s="184"/>
      <c r="I3873" s="185"/>
      <c r="J3873" s="184"/>
      <c r="K3873" s="184"/>
    </row>
    <row r="3874" spans="1:11" ht="12.75">
      <c r="A3874">
        <v>626</v>
      </c>
      <c r="B3874">
        <v>624</v>
      </c>
      <c r="C3874" s="187">
        <v>3</v>
      </c>
      <c r="D3874">
        <v>0</v>
      </c>
      <c r="E3874" s="184"/>
      <c r="F3874" s="184"/>
      <c r="G3874" s="185"/>
      <c r="H3874" s="184"/>
      <c r="I3874" s="185"/>
      <c r="J3874" s="184"/>
      <c r="K3874" s="184"/>
    </row>
    <row r="3875" spans="1:11" ht="12.75">
      <c r="A3875">
        <v>626</v>
      </c>
      <c r="B3875">
        <v>627</v>
      </c>
      <c r="C3875" s="187">
        <v>9.5</v>
      </c>
      <c r="D3875">
        <v>0</v>
      </c>
      <c r="E3875" s="184"/>
      <c r="F3875" s="184"/>
      <c r="G3875" s="185"/>
      <c r="H3875" s="184"/>
      <c r="I3875" s="185"/>
      <c r="J3875" s="184"/>
      <c r="K3875" s="184"/>
    </row>
    <row r="3876" spans="1:11" ht="12.75">
      <c r="A3876">
        <v>626</v>
      </c>
      <c r="B3876">
        <v>631</v>
      </c>
      <c r="C3876" s="187">
        <v>4.800000190734863</v>
      </c>
      <c r="D3876">
        <v>0</v>
      </c>
      <c r="E3876" s="184"/>
      <c r="F3876" s="184"/>
      <c r="G3876" s="185"/>
      <c r="H3876" s="184"/>
      <c r="I3876" s="185"/>
      <c r="J3876" s="184"/>
      <c r="K3876" s="184"/>
    </row>
    <row r="3877" spans="1:11" ht="12.75">
      <c r="A3877">
        <v>626</v>
      </c>
      <c r="B3877">
        <v>637</v>
      </c>
      <c r="C3877" s="187">
        <v>14</v>
      </c>
      <c r="D3877">
        <v>0</v>
      </c>
      <c r="E3877" s="184"/>
      <c r="F3877" s="184"/>
      <c r="G3877" s="185"/>
      <c r="H3877" s="184"/>
      <c r="I3877" s="185"/>
      <c r="J3877" s="184"/>
      <c r="K3877" s="184"/>
    </row>
    <row r="3878" spans="1:11" ht="12.75">
      <c r="A3878">
        <v>627</v>
      </c>
      <c r="B3878">
        <v>523</v>
      </c>
      <c r="C3878" s="187">
        <v>46.599998474121094</v>
      </c>
      <c r="D3878">
        <v>0</v>
      </c>
      <c r="E3878" s="184"/>
      <c r="F3878" s="184"/>
      <c r="G3878" s="185"/>
      <c r="H3878" s="184"/>
      <c r="I3878" s="185"/>
      <c r="J3878" s="184"/>
      <c r="K3878" s="184"/>
    </row>
    <row r="3879" spans="1:11" ht="12.75">
      <c r="A3879">
        <v>627</v>
      </c>
      <c r="B3879">
        <v>562</v>
      </c>
      <c r="C3879" s="187">
        <v>33.20000076293945</v>
      </c>
      <c r="D3879">
        <v>0</v>
      </c>
      <c r="E3879" s="184"/>
      <c r="F3879" s="184"/>
      <c r="G3879" s="185"/>
      <c r="H3879" s="184"/>
      <c r="I3879" s="185"/>
      <c r="J3879" s="184"/>
      <c r="K3879" s="184"/>
    </row>
    <row r="3880" spans="1:11" ht="12.75">
      <c r="A3880">
        <v>627</v>
      </c>
      <c r="B3880">
        <v>591</v>
      </c>
      <c r="C3880" s="187">
        <v>23.5</v>
      </c>
      <c r="D3880">
        <v>0</v>
      </c>
      <c r="E3880" s="184"/>
      <c r="F3880" s="184"/>
      <c r="G3880" s="185"/>
      <c r="H3880" s="184"/>
      <c r="I3880" s="185"/>
      <c r="J3880" s="184"/>
      <c r="K3880" s="184"/>
    </row>
    <row r="3881" spans="1:11" ht="12.75">
      <c r="A3881">
        <v>627</v>
      </c>
      <c r="B3881">
        <v>592</v>
      </c>
      <c r="C3881" s="187">
        <v>14.399999618530273</v>
      </c>
      <c r="D3881">
        <v>0</v>
      </c>
      <c r="E3881" s="184"/>
      <c r="F3881" s="184"/>
      <c r="G3881" s="185"/>
      <c r="H3881" s="184"/>
      <c r="I3881" s="185"/>
      <c r="J3881" s="184"/>
      <c r="K3881" s="184"/>
    </row>
    <row r="3882" spans="1:11" ht="12.75">
      <c r="A3882">
        <v>627</v>
      </c>
      <c r="B3882">
        <v>617</v>
      </c>
      <c r="C3882" s="187">
        <v>7.099999904632568</v>
      </c>
      <c r="D3882">
        <v>0</v>
      </c>
      <c r="E3882" s="184"/>
      <c r="F3882" s="184"/>
      <c r="G3882" s="185"/>
      <c r="H3882" s="184"/>
      <c r="I3882" s="185"/>
      <c r="J3882" s="184"/>
      <c r="K3882" s="184"/>
    </row>
    <row r="3883" spans="1:11" ht="12.75">
      <c r="A3883">
        <v>627</v>
      </c>
      <c r="B3883">
        <v>624</v>
      </c>
      <c r="C3883" s="187">
        <v>6.900000095367432</v>
      </c>
      <c r="D3883">
        <v>0</v>
      </c>
      <c r="E3883" s="184"/>
      <c r="F3883" s="184"/>
      <c r="G3883" s="185"/>
      <c r="H3883" s="184"/>
      <c r="I3883" s="185"/>
      <c r="J3883" s="184"/>
      <c r="K3883" s="184"/>
    </row>
    <row r="3884" spans="1:11" ht="12.75">
      <c r="A3884">
        <v>627</v>
      </c>
      <c r="B3884">
        <v>626</v>
      </c>
      <c r="C3884" s="187">
        <v>9.5</v>
      </c>
      <c r="D3884">
        <v>0</v>
      </c>
      <c r="E3884" s="184"/>
      <c r="F3884" s="184"/>
      <c r="G3884" s="185"/>
      <c r="H3884" s="184"/>
      <c r="I3884" s="185"/>
      <c r="J3884" s="184"/>
      <c r="K3884" s="184"/>
    </row>
    <row r="3885" spans="1:11" ht="12.75">
      <c r="A3885">
        <v>627</v>
      </c>
      <c r="B3885">
        <v>629</v>
      </c>
      <c r="C3885" s="187">
        <v>4.199999809265137</v>
      </c>
      <c r="D3885">
        <v>0</v>
      </c>
      <c r="E3885" s="184"/>
      <c r="F3885" s="184"/>
      <c r="G3885" s="185"/>
      <c r="H3885" s="184"/>
      <c r="I3885" s="185"/>
      <c r="J3885" s="184"/>
      <c r="K3885" s="184"/>
    </row>
    <row r="3886" spans="1:11" ht="12.75">
      <c r="A3886">
        <v>627</v>
      </c>
      <c r="B3886">
        <v>631</v>
      </c>
      <c r="C3886" s="187">
        <v>13.699999809265137</v>
      </c>
      <c r="D3886">
        <v>0</v>
      </c>
      <c r="E3886" s="184"/>
      <c r="F3886" s="184"/>
      <c r="G3886" s="185"/>
      <c r="H3886" s="184"/>
      <c r="I3886" s="185"/>
      <c r="J3886" s="184"/>
      <c r="K3886" s="184"/>
    </row>
    <row r="3887" spans="1:11" ht="12.75">
      <c r="A3887">
        <v>627</v>
      </c>
      <c r="B3887">
        <v>633</v>
      </c>
      <c r="C3887" s="187">
        <v>5.199999809265137</v>
      </c>
      <c r="D3887">
        <v>0</v>
      </c>
      <c r="E3887" s="184"/>
      <c r="F3887" s="184"/>
      <c r="G3887" s="185"/>
      <c r="H3887" s="184"/>
      <c r="I3887" s="185"/>
      <c r="J3887" s="184"/>
      <c r="K3887" s="184"/>
    </row>
    <row r="3888" spans="1:11" ht="12.75">
      <c r="A3888">
        <v>627</v>
      </c>
      <c r="B3888">
        <v>636</v>
      </c>
      <c r="C3888" s="187">
        <v>10.300000190734863</v>
      </c>
      <c r="D3888">
        <v>0</v>
      </c>
      <c r="E3888" s="184"/>
      <c r="F3888" s="184"/>
      <c r="G3888" s="185"/>
      <c r="H3888" s="184"/>
      <c r="I3888" s="185"/>
      <c r="J3888" s="184"/>
      <c r="K3888" s="184"/>
    </row>
    <row r="3889" spans="1:11" ht="12.75">
      <c r="A3889">
        <v>627</v>
      </c>
      <c r="B3889">
        <v>639</v>
      </c>
      <c r="C3889" s="187">
        <v>11.600000381469727</v>
      </c>
      <c r="D3889">
        <v>0</v>
      </c>
      <c r="E3889" s="184"/>
      <c r="F3889" s="184"/>
      <c r="G3889" s="185"/>
      <c r="H3889" s="184"/>
      <c r="I3889" s="185"/>
      <c r="J3889" s="184"/>
      <c r="K3889" s="184"/>
    </row>
    <row r="3890" spans="1:11" ht="12.75">
      <c r="A3890">
        <v>627</v>
      </c>
      <c r="B3890">
        <v>948</v>
      </c>
      <c r="C3890" s="187">
        <v>9.300000190734863</v>
      </c>
      <c r="D3890">
        <v>0</v>
      </c>
      <c r="E3890" s="184"/>
      <c r="F3890" s="184"/>
      <c r="G3890" s="185"/>
      <c r="H3890" s="184"/>
      <c r="I3890" s="185"/>
      <c r="J3890" s="184"/>
      <c r="K3890" s="184"/>
    </row>
    <row r="3891" spans="1:11" ht="12.75">
      <c r="A3891">
        <v>629</v>
      </c>
      <c r="B3891">
        <v>591</v>
      </c>
      <c r="C3891" s="187">
        <v>25</v>
      </c>
      <c r="D3891">
        <v>0</v>
      </c>
      <c r="E3891" s="184"/>
      <c r="F3891" s="184"/>
      <c r="G3891" s="185"/>
      <c r="H3891" s="184"/>
      <c r="I3891" s="185"/>
      <c r="J3891" s="184"/>
      <c r="K3891" s="184"/>
    </row>
    <row r="3892" spans="1:11" ht="12.75">
      <c r="A3892">
        <v>629</v>
      </c>
      <c r="B3892">
        <v>592</v>
      </c>
      <c r="C3892" s="187">
        <v>17</v>
      </c>
      <c r="D3892">
        <v>0</v>
      </c>
      <c r="E3892" s="184"/>
      <c r="F3892" s="184"/>
      <c r="G3892" s="185"/>
      <c r="H3892" s="184"/>
      <c r="I3892" s="185"/>
      <c r="J3892" s="184"/>
      <c r="K3892" s="184"/>
    </row>
    <row r="3893" spans="1:11" ht="12.75">
      <c r="A3893">
        <v>629</v>
      </c>
      <c r="B3893">
        <v>617</v>
      </c>
      <c r="C3893" s="187">
        <v>10.399999618530273</v>
      </c>
      <c r="D3893">
        <v>0</v>
      </c>
      <c r="E3893" s="184"/>
      <c r="F3893" s="184"/>
      <c r="G3893" s="185"/>
      <c r="H3893" s="184"/>
      <c r="I3893" s="185"/>
      <c r="J3893" s="184"/>
      <c r="K3893" s="184"/>
    </row>
    <row r="3894" spans="1:11" ht="12.75">
      <c r="A3894">
        <v>629</v>
      </c>
      <c r="B3894">
        <v>627</v>
      </c>
      <c r="C3894" s="187">
        <v>4.199999809265137</v>
      </c>
      <c r="D3894">
        <v>0</v>
      </c>
      <c r="E3894" s="184"/>
      <c r="F3894" s="184"/>
      <c r="G3894" s="185"/>
      <c r="H3894" s="184"/>
      <c r="I3894" s="185"/>
      <c r="J3894" s="184"/>
      <c r="K3894" s="184"/>
    </row>
    <row r="3895" spans="1:11" ht="12.75">
      <c r="A3895">
        <v>629</v>
      </c>
      <c r="B3895">
        <v>633</v>
      </c>
      <c r="C3895" s="187">
        <v>5.900000095367432</v>
      </c>
      <c r="D3895">
        <v>0</v>
      </c>
      <c r="E3895" s="184"/>
      <c r="F3895" s="184"/>
      <c r="G3895" s="185"/>
      <c r="H3895" s="184"/>
      <c r="I3895" s="185"/>
      <c r="J3895" s="184"/>
      <c r="K3895" s="184"/>
    </row>
    <row r="3896" spans="1:11" ht="12.75">
      <c r="A3896">
        <v>629</v>
      </c>
      <c r="B3896">
        <v>636</v>
      </c>
      <c r="C3896" s="187">
        <v>7.300000190734863</v>
      </c>
      <c r="D3896">
        <v>0</v>
      </c>
      <c r="E3896" s="184"/>
      <c r="F3896" s="184"/>
      <c r="G3896" s="185"/>
      <c r="H3896" s="184"/>
      <c r="I3896" s="185"/>
      <c r="J3896" s="184"/>
      <c r="K3896" s="184"/>
    </row>
    <row r="3897" spans="1:11" ht="12.75">
      <c r="A3897">
        <v>629</v>
      </c>
      <c r="B3897">
        <v>637</v>
      </c>
      <c r="C3897" s="187">
        <v>9</v>
      </c>
      <c r="D3897">
        <v>0</v>
      </c>
      <c r="E3897" s="184"/>
      <c r="F3897" s="184"/>
      <c r="G3897" s="185"/>
      <c r="H3897" s="184"/>
      <c r="I3897" s="185"/>
      <c r="J3897" s="184"/>
      <c r="K3897" s="184"/>
    </row>
    <row r="3898" spans="1:11" ht="12.75">
      <c r="A3898">
        <v>629</v>
      </c>
      <c r="B3898">
        <v>639</v>
      </c>
      <c r="C3898" s="187">
        <v>10.300000190734863</v>
      </c>
      <c r="D3898">
        <v>0</v>
      </c>
      <c r="E3898" s="184"/>
      <c r="F3898" s="184"/>
      <c r="G3898" s="185"/>
      <c r="H3898" s="184"/>
      <c r="I3898" s="185"/>
      <c r="J3898" s="184"/>
      <c r="K3898" s="184"/>
    </row>
    <row r="3899" spans="1:11" ht="12.75">
      <c r="A3899">
        <v>629</v>
      </c>
      <c r="B3899">
        <v>946</v>
      </c>
      <c r="C3899" s="187">
        <v>14.800000190734863</v>
      </c>
      <c r="D3899">
        <v>0</v>
      </c>
      <c r="E3899" s="184"/>
      <c r="F3899" s="184"/>
      <c r="G3899" s="185"/>
      <c r="H3899" s="184"/>
      <c r="I3899" s="185"/>
      <c r="J3899" s="184"/>
      <c r="K3899" s="184"/>
    </row>
    <row r="3900" spans="1:11" ht="12.75">
      <c r="A3900">
        <v>629</v>
      </c>
      <c r="B3900">
        <v>948</v>
      </c>
      <c r="C3900" s="187">
        <v>8.899999618530273</v>
      </c>
      <c r="D3900">
        <v>0</v>
      </c>
      <c r="E3900" s="184"/>
      <c r="F3900" s="184"/>
      <c r="G3900" s="185"/>
      <c r="H3900" s="184"/>
      <c r="I3900" s="185"/>
      <c r="J3900" s="184"/>
      <c r="K3900" s="184"/>
    </row>
    <row r="3901" spans="1:11" ht="12.75">
      <c r="A3901">
        <v>629</v>
      </c>
      <c r="B3901">
        <v>950</v>
      </c>
      <c r="C3901" s="187">
        <v>24.200000762939453</v>
      </c>
      <c r="D3901">
        <v>0</v>
      </c>
      <c r="E3901" s="184"/>
      <c r="F3901" s="184"/>
      <c r="G3901" s="185"/>
      <c r="H3901" s="184"/>
      <c r="I3901" s="185"/>
      <c r="J3901" s="184"/>
      <c r="K3901" s="184"/>
    </row>
    <row r="3902" spans="1:11" ht="12.75">
      <c r="A3902">
        <v>631</v>
      </c>
      <c r="B3902">
        <v>620</v>
      </c>
      <c r="C3902" s="187">
        <v>11.399999618530273</v>
      </c>
      <c r="D3902">
        <v>0</v>
      </c>
      <c r="E3902" s="184"/>
      <c r="F3902" s="184"/>
      <c r="G3902" s="185"/>
      <c r="H3902" s="184"/>
      <c r="I3902" s="185"/>
      <c r="J3902" s="184"/>
      <c r="K3902" s="184"/>
    </row>
    <row r="3903" spans="1:11" ht="12.75">
      <c r="A3903">
        <v>631</v>
      </c>
      <c r="B3903">
        <v>624</v>
      </c>
      <c r="C3903" s="187">
        <v>7.599999904632568</v>
      </c>
      <c r="D3903">
        <v>0</v>
      </c>
      <c r="E3903" s="184"/>
      <c r="F3903" s="184"/>
      <c r="G3903" s="185"/>
      <c r="H3903" s="184"/>
      <c r="I3903" s="185"/>
      <c r="J3903" s="184"/>
      <c r="K3903" s="184"/>
    </row>
    <row r="3904" spans="1:11" ht="12.75">
      <c r="A3904">
        <v>631</v>
      </c>
      <c r="B3904">
        <v>626</v>
      </c>
      <c r="C3904" s="187">
        <v>4.800000190734863</v>
      </c>
      <c r="D3904">
        <v>0</v>
      </c>
      <c r="E3904" s="184"/>
      <c r="F3904" s="184"/>
      <c r="G3904" s="185"/>
      <c r="H3904" s="184"/>
      <c r="I3904" s="185"/>
      <c r="J3904" s="184"/>
      <c r="K3904" s="184"/>
    </row>
    <row r="3905" spans="1:11" ht="12.75">
      <c r="A3905">
        <v>631</v>
      </c>
      <c r="B3905">
        <v>627</v>
      </c>
      <c r="C3905" s="187">
        <v>13.699999809265137</v>
      </c>
      <c r="D3905">
        <v>0</v>
      </c>
      <c r="E3905" s="184"/>
      <c r="F3905" s="184"/>
      <c r="G3905" s="185"/>
      <c r="H3905" s="184"/>
      <c r="I3905" s="185"/>
      <c r="J3905" s="184"/>
      <c r="K3905" s="184"/>
    </row>
    <row r="3906" spans="1:11" ht="12.75">
      <c r="A3906">
        <v>631</v>
      </c>
      <c r="B3906">
        <v>635</v>
      </c>
      <c r="C3906" s="187">
        <v>5.800000190734863</v>
      </c>
      <c r="D3906">
        <v>0</v>
      </c>
      <c r="E3906" s="184"/>
      <c r="F3906" s="184"/>
      <c r="G3906" s="185"/>
      <c r="H3906" s="184"/>
      <c r="I3906" s="185"/>
      <c r="J3906" s="184"/>
      <c r="K3906" s="184"/>
    </row>
    <row r="3907" spans="1:11" ht="12.75">
      <c r="A3907">
        <v>633</v>
      </c>
      <c r="B3907">
        <v>627</v>
      </c>
      <c r="C3907" s="187">
        <v>5.199999809265137</v>
      </c>
      <c r="D3907">
        <v>0</v>
      </c>
      <c r="E3907" s="184"/>
      <c r="F3907" s="184"/>
      <c r="G3907" s="185"/>
      <c r="H3907" s="184"/>
      <c r="I3907" s="185"/>
      <c r="J3907" s="184"/>
      <c r="K3907" s="184"/>
    </row>
    <row r="3908" spans="1:11" ht="12.75">
      <c r="A3908">
        <v>633</v>
      </c>
      <c r="B3908">
        <v>629</v>
      </c>
      <c r="C3908" s="187">
        <v>5.900000095367432</v>
      </c>
      <c r="D3908">
        <v>0</v>
      </c>
      <c r="E3908" s="184"/>
      <c r="F3908" s="184"/>
      <c r="G3908" s="185"/>
      <c r="H3908" s="184"/>
      <c r="I3908" s="185"/>
      <c r="J3908" s="184"/>
      <c r="K3908" s="184"/>
    </row>
    <row r="3909" spans="1:11" ht="12.75">
      <c r="A3909">
        <v>633</v>
      </c>
      <c r="B3909">
        <v>636</v>
      </c>
      <c r="C3909" s="187">
        <v>7.300000190734863</v>
      </c>
      <c r="D3909">
        <v>0</v>
      </c>
      <c r="E3909" s="184"/>
      <c r="F3909" s="184"/>
      <c r="G3909" s="185"/>
      <c r="H3909" s="184"/>
      <c r="I3909" s="185"/>
      <c r="J3909" s="184"/>
      <c r="K3909" s="184"/>
    </row>
    <row r="3910" spans="1:11" ht="12.75">
      <c r="A3910">
        <v>633</v>
      </c>
      <c r="B3910">
        <v>637</v>
      </c>
      <c r="C3910" s="187">
        <v>4.5</v>
      </c>
      <c r="D3910">
        <v>0</v>
      </c>
      <c r="E3910" s="184"/>
      <c r="F3910" s="184"/>
      <c r="G3910" s="185"/>
      <c r="H3910" s="184"/>
      <c r="I3910" s="185"/>
      <c r="J3910" s="184"/>
      <c r="K3910" s="184"/>
    </row>
    <row r="3911" spans="1:11" ht="12.75">
      <c r="A3911">
        <v>633</v>
      </c>
      <c r="B3911">
        <v>639</v>
      </c>
      <c r="C3911" s="187">
        <v>6.800000190734863</v>
      </c>
      <c r="D3911">
        <v>0</v>
      </c>
      <c r="E3911" s="184"/>
      <c r="F3911" s="184"/>
      <c r="G3911" s="185"/>
      <c r="H3911" s="184"/>
      <c r="I3911" s="185"/>
      <c r="J3911" s="184"/>
      <c r="K3911" s="184"/>
    </row>
    <row r="3912" spans="1:11" ht="12.75">
      <c r="A3912">
        <v>633</v>
      </c>
      <c r="B3912">
        <v>948</v>
      </c>
      <c r="C3912" s="187">
        <v>13.5</v>
      </c>
      <c r="D3912">
        <v>0</v>
      </c>
      <c r="E3912" s="184"/>
      <c r="F3912" s="184"/>
      <c r="G3912" s="185"/>
      <c r="H3912" s="184"/>
      <c r="I3912" s="185"/>
      <c r="J3912" s="184"/>
      <c r="K3912" s="184"/>
    </row>
    <row r="3913" spans="1:11" ht="12.75">
      <c r="A3913">
        <v>635</v>
      </c>
      <c r="B3913">
        <v>631</v>
      </c>
      <c r="C3913" s="187">
        <v>5.800000190734863</v>
      </c>
      <c r="D3913">
        <v>0</v>
      </c>
      <c r="E3913" s="184"/>
      <c r="F3913" s="184"/>
      <c r="G3913" s="185"/>
      <c r="H3913" s="184"/>
      <c r="I3913" s="185"/>
      <c r="J3913" s="184"/>
      <c r="K3913" s="184"/>
    </row>
    <row r="3914" spans="1:11" ht="12.75">
      <c r="A3914">
        <v>635</v>
      </c>
      <c r="B3914">
        <v>641</v>
      </c>
      <c r="C3914" s="187">
        <v>6.199999809265137</v>
      </c>
      <c r="D3914">
        <v>0</v>
      </c>
      <c r="E3914" s="184"/>
      <c r="F3914" s="184"/>
      <c r="G3914" s="185"/>
      <c r="H3914" s="184"/>
      <c r="I3914" s="185"/>
      <c r="J3914" s="184"/>
      <c r="K3914" s="184"/>
    </row>
    <row r="3915" spans="1:11" ht="12.75">
      <c r="A3915">
        <v>636</v>
      </c>
      <c r="B3915">
        <v>627</v>
      </c>
      <c r="C3915" s="187">
        <v>10.300000190734863</v>
      </c>
      <c r="D3915">
        <v>0</v>
      </c>
      <c r="E3915" s="184"/>
      <c r="F3915" s="184"/>
      <c r="G3915" s="185"/>
      <c r="H3915" s="184"/>
      <c r="I3915" s="185"/>
      <c r="J3915" s="184"/>
      <c r="K3915" s="184"/>
    </row>
    <row r="3916" spans="1:11" ht="12.75">
      <c r="A3916">
        <v>636</v>
      </c>
      <c r="B3916">
        <v>629</v>
      </c>
      <c r="C3916" s="187">
        <v>7.300000190734863</v>
      </c>
      <c r="D3916">
        <v>0</v>
      </c>
      <c r="E3916" s="184"/>
      <c r="F3916" s="184"/>
      <c r="G3916" s="185"/>
      <c r="H3916" s="184"/>
      <c r="I3916" s="185"/>
      <c r="J3916" s="184"/>
      <c r="K3916" s="184"/>
    </row>
    <row r="3917" spans="1:11" ht="12.75">
      <c r="A3917">
        <v>636</v>
      </c>
      <c r="B3917">
        <v>633</v>
      </c>
      <c r="C3917" s="187">
        <v>7.300000190734863</v>
      </c>
      <c r="D3917">
        <v>0</v>
      </c>
      <c r="E3917" s="184"/>
      <c r="F3917" s="184"/>
      <c r="G3917" s="185"/>
      <c r="H3917" s="184"/>
      <c r="I3917" s="185"/>
      <c r="J3917" s="184"/>
      <c r="K3917" s="184"/>
    </row>
    <row r="3918" spans="1:11" ht="12.75">
      <c r="A3918">
        <v>636</v>
      </c>
      <c r="B3918">
        <v>637</v>
      </c>
      <c r="C3918" s="187">
        <v>5.900000095367432</v>
      </c>
      <c r="D3918">
        <v>0</v>
      </c>
      <c r="E3918" s="184"/>
      <c r="F3918" s="184"/>
      <c r="G3918" s="185"/>
      <c r="H3918" s="184"/>
      <c r="I3918" s="185"/>
      <c r="J3918" s="184"/>
      <c r="K3918" s="184"/>
    </row>
    <row r="3919" spans="1:11" ht="12.75">
      <c r="A3919">
        <v>636</v>
      </c>
      <c r="B3919">
        <v>639</v>
      </c>
      <c r="C3919" s="187">
        <v>5.099999904632568</v>
      </c>
      <c r="D3919">
        <v>0</v>
      </c>
      <c r="E3919" s="184"/>
      <c r="F3919" s="184"/>
      <c r="G3919" s="185"/>
      <c r="H3919" s="184"/>
      <c r="I3919" s="185"/>
      <c r="J3919" s="184"/>
      <c r="K3919" s="184"/>
    </row>
    <row r="3920" spans="1:11" ht="12.75">
      <c r="A3920">
        <v>636</v>
      </c>
      <c r="B3920">
        <v>944</v>
      </c>
      <c r="C3920" s="187">
        <v>25.399999618530273</v>
      </c>
      <c r="D3920">
        <v>0</v>
      </c>
      <c r="E3920" s="184"/>
      <c r="F3920" s="184"/>
      <c r="G3920" s="185"/>
      <c r="H3920" s="184"/>
      <c r="I3920" s="185"/>
      <c r="J3920" s="184"/>
      <c r="K3920" s="184"/>
    </row>
    <row r="3921" spans="1:11" ht="12.75">
      <c r="A3921">
        <v>636</v>
      </c>
      <c r="B3921">
        <v>945</v>
      </c>
      <c r="C3921" s="187">
        <v>20.799999237060547</v>
      </c>
      <c r="D3921">
        <v>0</v>
      </c>
      <c r="E3921" s="184"/>
      <c r="F3921" s="184"/>
      <c r="G3921" s="185"/>
      <c r="H3921" s="184"/>
      <c r="I3921" s="185"/>
      <c r="J3921" s="184"/>
      <c r="K3921" s="184"/>
    </row>
    <row r="3922" spans="1:11" ht="12.75">
      <c r="A3922">
        <v>636</v>
      </c>
      <c r="B3922">
        <v>946</v>
      </c>
      <c r="C3922" s="187">
        <v>13.600000381469727</v>
      </c>
      <c r="D3922">
        <v>0</v>
      </c>
      <c r="E3922" s="184"/>
      <c r="F3922" s="184"/>
      <c r="G3922" s="185"/>
      <c r="H3922" s="184"/>
      <c r="I3922" s="185"/>
      <c r="J3922" s="184"/>
      <c r="K3922" s="184"/>
    </row>
    <row r="3923" spans="1:11" ht="12.75">
      <c r="A3923">
        <v>636</v>
      </c>
      <c r="B3923">
        <v>948</v>
      </c>
      <c r="C3923" s="187">
        <v>15</v>
      </c>
      <c r="D3923">
        <v>0</v>
      </c>
      <c r="E3923" s="184"/>
      <c r="F3923" s="184"/>
      <c r="G3923" s="185"/>
      <c r="H3923" s="184"/>
      <c r="I3923" s="185"/>
      <c r="J3923" s="184"/>
      <c r="K3923" s="184"/>
    </row>
    <row r="3924" spans="1:11" ht="12.75">
      <c r="A3924">
        <v>636</v>
      </c>
      <c r="B3924">
        <v>950</v>
      </c>
      <c r="C3924" s="187">
        <v>28.399999618530273</v>
      </c>
      <c r="D3924">
        <v>0</v>
      </c>
      <c r="E3924" s="184"/>
      <c r="F3924" s="184"/>
      <c r="G3924" s="185"/>
      <c r="H3924" s="184"/>
      <c r="I3924" s="185"/>
      <c r="J3924" s="184"/>
      <c r="K3924" s="184"/>
    </row>
    <row r="3925" spans="1:11" ht="12.75">
      <c r="A3925">
        <v>637</v>
      </c>
      <c r="B3925">
        <v>617</v>
      </c>
      <c r="C3925" s="187">
        <v>15.399999618530273</v>
      </c>
      <c r="D3925">
        <v>0</v>
      </c>
      <c r="E3925" s="184"/>
      <c r="F3925" s="184"/>
      <c r="G3925" s="185"/>
      <c r="H3925" s="184"/>
      <c r="I3925" s="185"/>
      <c r="J3925" s="184"/>
      <c r="K3925" s="184"/>
    </row>
    <row r="3926" spans="1:11" ht="12.75">
      <c r="A3926">
        <v>637</v>
      </c>
      <c r="B3926">
        <v>626</v>
      </c>
      <c r="C3926" s="187">
        <v>14</v>
      </c>
      <c r="D3926">
        <v>0</v>
      </c>
      <c r="E3926" s="184"/>
      <c r="F3926" s="184"/>
      <c r="G3926" s="185"/>
      <c r="H3926" s="184"/>
      <c r="I3926" s="185"/>
      <c r="J3926" s="184"/>
      <c r="K3926" s="184"/>
    </row>
    <row r="3927" spans="1:11" ht="12.75">
      <c r="A3927">
        <v>637</v>
      </c>
      <c r="B3927">
        <v>629</v>
      </c>
      <c r="C3927" s="187">
        <v>9</v>
      </c>
      <c r="D3927">
        <v>0</v>
      </c>
      <c r="E3927" s="184"/>
      <c r="F3927" s="184"/>
      <c r="G3927" s="185"/>
      <c r="H3927" s="184"/>
      <c r="I3927" s="185"/>
      <c r="J3927" s="184"/>
      <c r="K3927" s="184"/>
    </row>
    <row r="3928" spans="1:11" ht="12.75">
      <c r="A3928">
        <v>637</v>
      </c>
      <c r="B3928">
        <v>633</v>
      </c>
      <c r="C3928" s="187">
        <v>4.5</v>
      </c>
      <c r="D3928">
        <v>0</v>
      </c>
      <c r="E3928" s="184"/>
      <c r="F3928" s="184"/>
      <c r="G3928" s="185"/>
      <c r="H3928" s="184"/>
      <c r="I3928" s="185"/>
      <c r="J3928" s="184"/>
      <c r="K3928" s="184"/>
    </row>
    <row r="3929" spans="1:11" ht="12.75">
      <c r="A3929">
        <v>637</v>
      </c>
      <c r="B3929">
        <v>636</v>
      </c>
      <c r="C3929" s="187">
        <v>5.900000095367432</v>
      </c>
      <c r="D3929">
        <v>0</v>
      </c>
      <c r="E3929" s="184"/>
      <c r="F3929" s="184"/>
      <c r="G3929" s="185"/>
      <c r="H3929" s="184"/>
      <c r="I3929" s="185"/>
      <c r="J3929" s="184"/>
      <c r="K3929" s="184"/>
    </row>
    <row r="3930" spans="1:11" ht="12.75">
      <c r="A3930">
        <v>637</v>
      </c>
      <c r="B3930">
        <v>639</v>
      </c>
      <c r="C3930" s="187">
        <v>2.5</v>
      </c>
      <c r="D3930">
        <v>0</v>
      </c>
      <c r="E3930" s="184"/>
      <c r="F3930" s="184"/>
      <c r="G3930" s="185"/>
      <c r="H3930" s="184"/>
      <c r="I3930" s="185"/>
      <c r="J3930" s="184"/>
      <c r="K3930" s="184"/>
    </row>
    <row r="3931" spans="1:11" ht="12.75">
      <c r="A3931">
        <v>637</v>
      </c>
      <c r="B3931">
        <v>642</v>
      </c>
      <c r="C3931" s="187">
        <v>9</v>
      </c>
      <c r="D3931">
        <v>0</v>
      </c>
      <c r="E3931" s="184"/>
      <c r="F3931" s="184"/>
      <c r="G3931" s="185"/>
      <c r="H3931" s="184"/>
      <c r="I3931" s="185"/>
      <c r="J3931" s="184"/>
      <c r="K3931" s="184"/>
    </row>
    <row r="3932" spans="1:11" ht="12.75">
      <c r="A3932">
        <v>637</v>
      </c>
      <c r="B3932">
        <v>644</v>
      </c>
      <c r="C3932" s="187">
        <v>17</v>
      </c>
      <c r="D3932">
        <v>0</v>
      </c>
      <c r="E3932" s="184"/>
      <c r="F3932" s="184"/>
      <c r="G3932" s="185"/>
      <c r="H3932" s="184"/>
      <c r="I3932" s="185"/>
      <c r="J3932" s="184"/>
      <c r="K3932" s="184"/>
    </row>
    <row r="3933" spans="1:11" ht="12.75">
      <c r="A3933">
        <v>637</v>
      </c>
      <c r="B3933">
        <v>647</v>
      </c>
      <c r="C3933" s="187">
        <v>19.899999618530273</v>
      </c>
      <c r="D3933">
        <v>0</v>
      </c>
      <c r="E3933" s="184"/>
      <c r="F3933" s="184"/>
      <c r="G3933" s="185"/>
      <c r="H3933" s="184"/>
      <c r="I3933" s="185"/>
      <c r="J3933" s="184"/>
      <c r="K3933" s="184"/>
    </row>
    <row r="3934" spans="1:11" ht="12.75">
      <c r="A3934">
        <v>639</v>
      </c>
      <c r="B3934">
        <v>627</v>
      </c>
      <c r="C3934" s="187">
        <v>11.600000381469727</v>
      </c>
      <c r="D3934">
        <v>0</v>
      </c>
      <c r="E3934" s="184"/>
      <c r="F3934" s="184"/>
      <c r="G3934" s="185"/>
      <c r="H3934" s="184"/>
      <c r="I3934" s="185"/>
      <c r="J3934" s="184"/>
      <c r="K3934" s="184"/>
    </row>
    <row r="3935" spans="1:11" ht="12.75">
      <c r="A3935">
        <v>639</v>
      </c>
      <c r="B3935">
        <v>629</v>
      </c>
      <c r="C3935" s="187">
        <v>10.300000190734863</v>
      </c>
      <c r="D3935">
        <v>0</v>
      </c>
      <c r="E3935" s="184"/>
      <c r="F3935" s="184"/>
      <c r="G3935" s="185"/>
      <c r="H3935" s="184"/>
      <c r="I3935" s="185"/>
      <c r="J3935" s="184"/>
      <c r="K3935" s="184"/>
    </row>
    <row r="3936" spans="1:11" ht="12.75">
      <c r="A3936">
        <v>639</v>
      </c>
      <c r="B3936">
        <v>633</v>
      </c>
      <c r="C3936" s="187">
        <v>6.800000190734863</v>
      </c>
      <c r="D3936">
        <v>0</v>
      </c>
      <c r="E3936" s="184"/>
      <c r="F3936" s="184"/>
      <c r="G3936" s="185"/>
      <c r="H3936" s="184"/>
      <c r="I3936" s="185"/>
      <c r="J3936" s="184"/>
      <c r="K3936" s="184"/>
    </row>
    <row r="3937" spans="1:11" ht="12.75">
      <c r="A3937">
        <v>639</v>
      </c>
      <c r="B3937">
        <v>636</v>
      </c>
      <c r="C3937" s="187">
        <v>5.099999904632568</v>
      </c>
      <c r="D3937">
        <v>0</v>
      </c>
      <c r="E3937" s="184"/>
      <c r="F3937" s="184"/>
      <c r="G3937" s="185"/>
      <c r="H3937" s="184"/>
      <c r="I3937" s="185"/>
      <c r="J3937" s="184"/>
      <c r="K3937" s="184"/>
    </row>
    <row r="3938" spans="1:11" ht="12.75">
      <c r="A3938">
        <v>639</v>
      </c>
      <c r="B3938">
        <v>637</v>
      </c>
      <c r="C3938" s="187">
        <v>2.5</v>
      </c>
      <c r="D3938">
        <v>0</v>
      </c>
      <c r="E3938" s="184"/>
      <c r="F3938" s="184"/>
      <c r="G3938" s="185"/>
      <c r="H3938" s="184"/>
      <c r="I3938" s="185"/>
      <c r="J3938" s="184"/>
      <c r="K3938" s="184"/>
    </row>
    <row r="3939" spans="1:11" ht="12.75">
      <c r="A3939">
        <v>639</v>
      </c>
      <c r="B3939">
        <v>642</v>
      </c>
      <c r="C3939" s="187">
        <v>7.699999809265137</v>
      </c>
      <c r="D3939">
        <v>0</v>
      </c>
      <c r="E3939" s="184"/>
      <c r="F3939" s="184"/>
      <c r="G3939" s="185"/>
      <c r="H3939" s="184"/>
      <c r="I3939" s="185"/>
      <c r="J3939" s="184"/>
      <c r="K3939" s="184"/>
    </row>
    <row r="3940" spans="1:11" ht="12.75">
      <c r="A3940">
        <v>639</v>
      </c>
      <c r="B3940">
        <v>644</v>
      </c>
      <c r="C3940" s="187">
        <v>17.399999618530273</v>
      </c>
      <c r="D3940">
        <v>0</v>
      </c>
      <c r="E3940" s="184"/>
      <c r="F3940" s="184"/>
      <c r="G3940" s="185"/>
      <c r="H3940" s="184"/>
      <c r="I3940" s="185"/>
      <c r="J3940" s="184"/>
      <c r="K3940" s="184"/>
    </row>
    <row r="3941" spans="1:11" ht="12.75">
      <c r="A3941">
        <v>639</v>
      </c>
      <c r="B3941">
        <v>670</v>
      </c>
      <c r="C3941" s="187">
        <v>32.20000076293945</v>
      </c>
      <c r="D3941">
        <v>0</v>
      </c>
      <c r="E3941" s="184"/>
      <c r="F3941" s="184"/>
      <c r="G3941" s="185"/>
      <c r="H3941" s="184"/>
      <c r="I3941" s="185"/>
      <c r="J3941" s="184"/>
      <c r="K3941" s="184"/>
    </row>
    <row r="3942" spans="1:11" ht="12.75">
      <c r="A3942">
        <v>639</v>
      </c>
      <c r="B3942">
        <v>944</v>
      </c>
      <c r="C3942" s="187">
        <v>29</v>
      </c>
      <c r="D3942">
        <v>0</v>
      </c>
      <c r="E3942" s="184"/>
      <c r="F3942" s="184"/>
      <c r="G3942" s="185"/>
      <c r="H3942" s="184"/>
      <c r="I3942" s="185"/>
      <c r="J3942" s="184"/>
      <c r="K3942" s="184"/>
    </row>
    <row r="3943" spans="1:11" ht="12.75">
      <c r="A3943">
        <v>641</v>
      </c>
      <c r="B3943">
        <v>635</v>
      </c>
      <c r="C3943" s="187">
        <v>6.199999809265137</v>
      </c>
      <c r="D3943">
        <v>0</v>
      </c>
      <c r="E3943" s="184"/>
      <c r="F3943" s="184"/>
      <c r="G3943" s="185"/>
      <c r="H3943" s="184"/>
      <c r="I3943" s="185"/>
      <c r="J3943" s="184"/>
      <c r="K3943" s="184"/>
    </row>
    <row r="3944" spans="1:11" ht="12.75">
      <c r="A3944">
        <v>641</v>
      </c>
      <c r="B3944">
        <v>644</v>
      </c>
      <c r="C3944" s="187">
        <v>5.400000095367432</v>
      </c>
      <c r="D3944">
        <v>0</v>
      </c>
      <c r="E3944" s="184"/>
      <c r="F3944" s="184"/>
      <c r="G3944" s="185"/>
      <c r="H3944" s="184"/>
      <c r="I3944" s="185"/>
      <c r="J3944" s="184"/>
      <c r="K3944" s="184"/>
    </row>
    <row r="3945" spans="1:11" ht="12.75">
      <c r="A3945">
        <v>641</v>
      </c>
      <c r="B3945">
        <v>645</v>
      </c>
      <c r="C3945" s="187">
        <v>7.300000190734863</v>
      </c>
      <c r="D3945">
        <v>0</v>
      </c>
      <c r="E3945" s="184"/>
      <c r="F3945" s="184"/>
      <c r="G3945" s="185"/>
      <c r="H3945" s="184"/>
      <c r="I3945" s="185"/>
      <c r="J3945" s="184"/>
      <c r="K3945" s="184"/>
    </row>
    <row r="3946" spans="1:11" ht="12.75">
      <c r="A3946">
        <v>641</v>
      </c>
      <c r="B3946">
        <v>647</v>
      </c>
      <c r="C3946" s="187">
        <v>9.899999618530273</v>
      </c>
      <c r="D3946">
        <v>0</v>
      </c>
      <c r="E3946" s="184"/>
      <c r="F3946" s="184"/>
      <c r="G3946" s="185"/>
      <c r="H3946" s="184"/>
      <c r="I3946" s="185"/>
      <c r="J3946" s="184"/>
      <c r="K3946" s="184"/>
    </row>
    <row r="3947" spans="1:11" ht="12.75">
      <c r="A3947">
        <v>642</v>
      </c>
      <c r="B3947">
        <v>637</v>
      </c>
      <c r="C3947" s="187">
        <v>9</v>
      </c>
      <c r="D3947">
        <v>0</v>
      </c>
      <c r="E3947" s="184"/>
      <c r="F3947" s="184"/>
      <c r="G3947" s="185"/>
      <c r="H3947" s="184"/>
      <c r="I3947" s="185"/>
      <c r="J3947" s="184"/>
      <c r="K3947" s="184"/>
    </row>
    <row r="3948" spans="1:11" ht="12.75">
      <c r="A3948">
        <v>642</v>
      </c>
      <c r="B3948">
        <v>639</v>
      </c>
      <c r="C3948" s="187">
        <v>7.699999809265137</v>
      </c>
      <c r="D3948">
        <v>0</v>
      </c>
      <c r="E3948" s="184"/>
      <c r="F3948" s="184"/>
      <c r="G3948" s="185"/>
      <c r="H3948" s="184"/>
      <c r="I3948" s="185"/>
      <c r="J3948" s="184"/>
      <c r="K3948" s="184"/>
    </row>
    <row r="3949" spans="1:11" ht="12.75">
      <c r="A3949">
        <v>642</v>
      </c>
      <c r="B3949">
        <v>644</v>
      </c>
      <c r="C3949" s="187">
        <v>10.600000381469727</v>
      </c>
      <c r="D3949">
        <v>0</v>
      </c>
      <c r="E3949" s="184"/>
      <c r="F3949" s="184"/>
      <c r="G3949" s="185"/>
      <c r="H3949" s="184"/>
      <c r="I3949" s="185"/>
      <c r="J3949" s="184"/>
      <c r="K3949" s="184"/>
    </row>
    <row r="3950" spans="1:11" ht="12.75">
      <c r="A3950">
        <v>642</v>
      </c>
      <c r="B3950">
        <v>647</v>
      </c>
      <c r="C3950" s="187">
        <v>12</v>
      </c>
      <c r="D3950">
        <v>0</v>
      </c>
      <c r="E3950" s="184"/>
      <c r="F3950" s="184"/>
      <c r="G3950" s="185"/>
      <c r="H3950" s="184"/>
      <c r="I3950" s="185"/>
      <c r="J3950" s="184"/>
      <c r="K3950" s="184"/>
    </row>
    <row r="3951" spans="1:11" ht="12.75">
      <c r="A3951">
        <v>642</v>
      </c>
      <c r="B3951">
        <v>665</v>
      </c>
      <c r="C3951" s="187">
        <v>23.200000762939453</v>
      </c>
      <c r="D3951">
        <v>0</v>
      </c>
      <c r="E3951" s="184"/>
      <c r="F3951" s="184"/>
      <c r="G3951" s="185"/>
      <c r="H3951" s="184"/>
      <c r="I3951" s="185"/>
      <c r="J3951" s="184"/>
      <c r="K3951" s="184"/>
    </row>
    <row r="3952" spans="1:11" ht="12.75">
      <c r="A3952">
        <v>642</v>
      </c>
      <c r="B3952">
        <v>670</v>
      </c>
      <c r="C3952" s="187">
        <v>26.299999237060547</v>
      </c>
      <c r="D3952">
        <v>0</v>
      </c>
      <c r="E3952" s="184"/>
      <c r="F3952" s="184"/>
      <c r="G3952" s="185"/>
      <c r="H3952" s="184"/>
      <c r="I3952" s="185"/>
      <c r="J3952" s="184"/>
      <c r="K3952" s="184"/>
    </row>
    <row r="3953" spans="1:11" ht="12.75">
      <c r="A3953">
        <v>644</v>
      </c>
      <c r="B3953">
        <v>637</v>
      </c>
      <c r="C3953" s="187">
        <v>17</v>
      </c>
      <c r="D3953">
        <v>0</v>
      </c>
      <c r="E3953" s="184"/>
      <c r="F3953" s="184"/>
      <c r="G3953" s="185"/>
      <c r="H3953" s="184"/>
      <c r="I3953" s="185"/>
      <c r="J3953" s="184"/>
      <c r="K3953" s="184"/>
    </row>
    <row r="3954" spans="1:11" ht="12.75">
      <c r="A3954">
        <v>644</v>
      </c>
      <c r="B3954">
        <v>639</v>
      </c>
      <c r="C3954" s="187">
        <v>17.399999618530273</v>
      </c>
      <c r="D3954">
        <v>0</v>
      </c>
      <c r="E3954" s="184"/>
      <c r="F3954" s="184"/>
      <c r="G3954" s="185"/>
      <c r="H3954" s="184"/>
      <c r="I3954" s="185"/>
      <c r="J3954" s="184"/>
      <c r="K3954" s="184"/>
    </row>
    <row r="3955" spans="1:11" ht="12.75">
      <c r="A3955">
        <v>644</v>
      </c>
      <c r="B3955">
        <v>641</v>
      </c>
      <c r="C3955" s="187">
        <v>5.400000095367432</v>
      </c>
      <c r="D3955">
        <v>0</v>
      </c>
      <c r="E3955" s="184"/>
      <c r="F3955" s="184"/>
      <c r="G3955" s="185"/>
      <c r="H3955" s="184"/>
      <c r="I3955" s="185"/>
      <c r="J3955" s="184"/>
      <c r="K3955" s="184"/>
    </row>
    <row r="3956" spans="1:11" ht="12.75">
      <c r="A3956">
        <v>644</v>
      </c>
      <c r="B3956">
        <v>642</v>
      </c>
      <c r="C3956" s="187">
        <v>10.600000381469727</v>
      </c>
      <c r="D3956">
        <v>0</v>
      </c>
      <c r="E3956" s="184"/>
      <c r="F3956" s="184"/>
      <c r="G3956" s="185"/>
      <c r="H3956" s="184"/>
      <c r="I3956" s="185"/>
      <c r="J3956" s="184"/>
      <c r="K3956" s="184"/>
    </row>
    <row r="3957" spans="1:11" ht="12.75">
      <c r="A3957">
        <v>644</v>
      </c>
      <c r="B3957">
        <v>645</v>
      </c>
      <c r="C3957" s="187">
        <v>5.699999809265137</v>
      </c>
      <c r="D3957">
        <v>0</v>
      </c>
      <c r="E3957" s="184"/>
      <c r="F3957" s="184"/>
      <c r="G3957" s="185"/>
      <c r="H3957" s="184"/>
      <c r="I3957" s="185"/>
      <c r="J3957" s="184"/>
      <c r="K3957" s="184"/>
    </row>
    <row r="3958" spans="1:11" ht="12.75">
      <c r="A3958">
        <v>644</v>
      </c>
      <c r="B3958">
        <v>647</v>
      </c>
      <c r="C3958" s="187">
        <v>4.699999809265137</v>
      </c>
      <c r="D3958">
        <v>0</v>
      </c>
      <c r="E3958" s="184"/>
      <c r="F3958" s="184"/>
      <c r="G3958" s="185"/>
      <c r="H3958" s="184"/>
      <c r="I3958" s="185"/>
      <c r="J3958" s="184"/>
      <c r="K3958" s="184"/>
    </row>
    <row r="3959" spans="1:11" ht="12.75">
      <c r="A3959">
        <v>644</v>
      </c>
      <c r="B3959">
        <v>648</v>
      </c>
      <c r="C3959" s="187">
        <v>11.699999809265137</v>
      </c>
      <c r="D3959">
        <v>0</v>
      </c>
      <c r="E3959" s="184"/>
      <c r="F3959" s="184"/>
      <c r="G3959" s="185"/>
      <c r="H3959" s="184"/>
      <c r="I3959" s="185"/>
      <c r="J3959" s="184"/>
      <c r="K3959" s="184"/>
    </row>
    <row r="3960" spans="1:11" ht="12.75">
      <c r="A3960">
        <v>645</v>
      </c>
      <c r="B3960">
        <v>641</v>
      </c>
      <c r="C3960" s="187">
        <v>7.300000190734863</v>
      </c>
      <c r="D3960">
        <v>0</v>
      </c>
      <c r="E3960" s="184"/>
      <c r="F3960" s="184"/>
      <c r="G3960" s="185"/>
      <c r="H3960" s="184"/>
      <c r="I3960" s="185"/>
      <c r="J3960" s="184"/>
      <c r="K3960" s="184"/>
    </row>
    <row r="3961" spans="1:11" ht="12.75">
      <c r="A3961">
        <v>645</v>
      </c>
      <c r="B3961">
        <v>644</v>
      </c>
      <c r="C3961" s="187">
        <v>5.699999809265137</v>
      </c>
      <c r="D3961">
        <v>0</v>
      </c>
      <c r="E3961" s="184"/>
      <c r="F3961" s="184"/>
      <c r="G3961" s="185"/>
      <c r="H3961" s="184"/>
      <c r="I3961" s="185"/>
      <c r="J3961" s="184"/>
      <c r="K3961" s="184"/>
    </row>
    <row r="3962" spans="1:11" ht="12.75">
      <c r="A3962">
        <v>645</v>
      </c>
      <c r="B3962">
        <v>647</v>
      </c>
      <c r="C3962" s="187">
        <v>6.800000190734863</v>
      </c>
      <c r="D3962">
        <v>0</v>
      </c>
      <c r="E3962" s="184"/>
      <c r="F3962" s="184"/>
      <c r="G3962" s="185"/>
      <c r="H3962" s="184"/>
      <c r="I3962" s="185"/>
      <c r="J3962" s="184"/>
      <c r="K3962" s="184"/>
    </row>
    <row r="3963" spans="1:11" ht="12.75">
      <c r="A3963">
        <v>645</v>
      </c>
      <c r="B3963">
        <v>648</v>
      </c>
      <c r="C3963" s="187">
        <v>7</v>
      </c>
      <c r="D3963">
        <v>0</v>
      </c>
      <c r="E3963" s="184"/>
      <c r="F3963" s="184"/>
      <c r="G3963" s="185"/>
      <c r="H3963" s="184"/>
      <c r="I3963" s="185"/>
      <c r="J3963" s="184"/>
      <c r="K3963" s="184"/>
    </row>
    <row r="3964" spans="1:11" ht="12.75">
      <c r="A3964">
        <v>647</v>
      </c>
      <c r="B3964">
        <v>637</v>
      </c>
      <c r="C3964" s="187">
        <v>19.899999618530273</v>
      </c>
      <c r="D3964">
        <v>0</v>
      </c>
      <c r="E3964" s="184"/>
      <c r="F3964" s="184"/>
      <c r="G3964" s="185"/>
      <c r="H3964" s="184"/>
      <c r="I3964" s="185"/>
      <c r="J3964" s="184"/>
      <c r="K3964" s="184"/>
    </row>
    <row r="3965" spans="1:11" ht="12.75">
      <c r="A3965">
        <v>647</v>
      </c>
      <c r="B3965">
        <v>641</v>
      </c>
      <c r="C3965" s="187">
        <v>9.899999618530273</v>
      </c>
      <c r="D3965">
        <v>0</v>
      </c>
      <c r="E3965" s="184"/>
      <c r="F3965" s="184"/>
      <c r="G3965" s="185"/>
      <c r="H3965" s="184"/>
      <c r="I3965" s="185"/>
      <c r="J3965" s="184"/>
      <c r="K3965" s="184"/>
    </row>
    <row r="3966" spans="1:11" ht="12.75">
      <c r="A3966">
        <v>647</v>
      </c>
      <c r="B3966">
        <v>642</v>
      </c>
      <c r="C3966" s="187">
        <v>12</v>
      </c>
      <c r="D3966">
        <v>0</v>
      </c>
      <c r="E3966" s="184"/>
      <c r="F3966" s="184"/>
      <c r="G3966" s="185"/>
      <c r="H3966" s="184"/>
      <c r="I3966" s="185"/>
      <c r="J3966" s="184"/>
      <c r="K3966" s="184"/>
    </row>
    <row r="3967" spans="1:11" ht="12.75">
      <c r="A3967">
        <v>647</v>
      </c>
      <c r="B3967">
        <v>644</v>
      </c>
      <c r="C3967" s="187">
        <v>4.699999809265137</v>
      </c>
      <c r="D3967">
        <v>0</v>
      </c>
      <c r="E3967" s="184"/>
      <c r="F3967" s="184"/>
      <c r="G3967" s="185"/>
      <c r="H3967" s="184"/>
      <c r="I3967" s="185"/>
      <c r="J3967" s="184"/>
      <c r="K3967" s="184"/>
    </row>
    <row r="3968" spans="1:11" ht="12.75">
      <c r="A3968">
        <v>647</v>
      </c>
      <c r="B3968">
        <v>645</v>
      </c>
      <c r="C3968" s="187">
        <v>6.800000190734863</v>
      </c>
      <c r="D3968">
        <v>0</v>
      </c>
      <c r="E3968" s="184"/>
      <c r="F3968" s="184"/>
      <c r="G3968" s="185"/>
      <c r="H3968" s="184"/>
      <c r="I3968" s="185"/>
      <c r="J3968" s="184"/>
      <c r="K3968" s="184"/>
    </row>
    <row r="3969" spans="1:11" ht="12.75">
      <c r="A3969">
        <v>647</v>
      </c>
      <c r="B3969">
        <v>648</v>
      </c>
      <c r="C3969" s="187">
        <v>10.100000381469727</v>
      </c>
      <c r="D3969">
        <v>0</v>
      </c>
      <c r="E3969" s="184"/>
      <c r="F3969" s="184"/>
      <c r="G3969" s="185"/>
      <c r="H3969" s="184"/>
      <c r="I3969" s="185"/>
      <c r="J3969" s="184"/>
      <c r="K3969" s="184"/>
    </row>
    <row r="3970" spans="1:11" ht="12.75">
      <c r="A3970">
        <v>647</v>
      </c>
      <c r="B3970">
        <v>664</v>
      </c>
      <c r="C3970" s="187">
        <v>19.700000762939453</v>
      </c>
      <c r="D3970">
        <v>0</v>
      </c>
      <c r="E3970" s="184"/>
      <c r="F3970" s="184"/>
      <c r="G3970" s="185"/>
      <c r="H3970" s="184"/>
      <c r="I3970" s="185"/>
      <c r="J3970" s="184"/>
      <c r="K3970" s="184"/>
    </row>
    <row r="3971" spans="1:11" ht="12.75">
      <c r="A3971">
        <v>647</v>
      </c>
      <c r="B3971">
        <v>665</v>
      </c>
      <c r="C3971" s="187">
        <v>17.299999237060547</v>
      </c>
      <c r="D3971">
        <v>0</v>
      </c>
      <c r="E3971" s="184"/>
      <c r="F3971" s="184"/>
      <c r="G3971" s="185"/>
      <c r="H3971" s="184"/>
      <c r="I3971" s="185"/>
      <c r="J3971" s="184"/>
      <c r="K3971" s="184"/>
    </row>
    <row r="3972" spans="1:11" ht="12.75">
      <c r="A3972">
        <v>647</v>
      </c>
      <c r="B3972">
        <v>670</v>
      </c>
      <c r="C3972" s="187">
        <v>22.600000381469727</v>
      </c>
      <c r="D3972">
        <v>0</v>
      </c>
      <c r="E3972" s="184"/>
      <c r="F3972" s="184"/>
      <c r="G3972" s="185"/>
      <c r="H3972" s="184"/>
      <c r="I3972" s="185"/>
      <c r="J3972" s="184"/>
      <c r="K3972" s="184"/>
    </row>
    <row r="3973" spans="1:11" ht="12.75">
      <c r="A3973">
        <v>647</v>
      </c>
      <c r="B3973">
        <v>938</v>
      </c>
      <c r="C3973" s="187">
        <v>69</v>
      </c>
      <c r="D3973">
        <v>0</v>
      </c>
      <c r="E3973" s="184"/>
      <c r="F3973" s="184"/>
      <c r="G3973" s="185"/>
      <c r="H3973" s="184"/>
      <c r="I3973" s="185"/>
      <c r="J3973" s="184"/>
      <c r="K3973" s="184"/>
    </row>
    <row r="3974" spans="1:11" ht="12.75">
      <c r="A3974">
        <v>647</v>
      </c>
      <c r="B3974">
        <v>944</v>
      </c>
      <c r="C3974" s="187">
        <v>45</v>
      </c>
      <c r="D3974">
        <v>0</v>
      </c>
      <c r="E3974" s="184"/>
      <c r="F3974" s="184"/>
      <c r="G3974" s="185"/>
      <c r="H3974" s="184"/>
      <c r="I3974" s="185"/>
      <c r="J3974" s="184"/>
      <c r="K3974" s="184"/>
    </row>
    <row r="3975" spans="1:11" ht="12.75">
      <c r="A3975">
        <v>648</v>
      </c>
      <c r="B3975">
        <v>644</v>
      </c>
      <c r="C3975" s="187">
        <v>11.699999809265137</v>
      </c>
      <c r="D3975">
        <v>0</v>
      </c>
      <c r="E3975" s="184"/>
      <c r="F3975" s="184"/>
      <c r="G3975" s="185"/>
      <c r="H3975" s="184"/>
      <c r="I3975" s="185"/>
      <c r="J3975" s="184"/>
      <c r="K3975" s="184"/>
    </row>
    <row r="3976" spans="1:11" ht="12.75">
      <c r="A3976">
        <v>648</v>
      </c>
      <c r="B3976">
        <v>645</v>
      </c>
      <c r="C3976" s="187">
        <v>7</v>
      </c>
      <c r="D3976">
        <v>0</v>
      </c>
      <c r="E3976" s="184"/>
      <c r="F3976" s="184"/>
      <c r="G3976" s="185"/>
      <c r="H3976" s="184"/>
      <c r="I3976" s="185"/>
      <c r="J3976" s="184"/>
      <c r="K3976" s="184"/>
    </row>
    <row r="3977" spans="1:11" ht="12.75">
      <c r="A3977">
        <v>648</v>
      </c>
      <c r="B3977">
        <v>647</v>
      </c>
      <c r="C3977" s="187">
        <v>10.100000381469727</v>
      </c>
      <c r="D3977">
        <v>0</v>
      </c>
      <c r="E3977" s="184"/>
      <c r="F3977" s="184"/>
      <c r="G3977" s="185"/>
      <c r="H3977" s="184"/>
      <c r="I3977" s="185"/>
      <c r="J3977" s="184"/>
      <c r="K3977" s="184"/>
    </row>
    <row r="3978" spans="1:11" ht="12.75">
      <c r="A3978">
        <v>648</v>
      </c>
      <c r="B3978">
        <v>649</v>
      </c>
      <c r="C3978" s="187">
        <v>7.800000190734863</v>
      </c>
      <c r="D3978">
        <v>0</v>
      </c>
      <c r="E3978" s="184"/>
      <c r="F3978" s="184"/>
      <c r="G3978" s="185"/>
      <c r="H3978" s="184"/>
      <c r="I3978" s="185"/>
      <c r="J3978" s="184"/>
      <c r="K3978" s="184"/>
    </row>
    <row r="3979" spans="1:11" ht="12.75">
      <c r="A3979">
        <v>648</v>
      </c>
      <c r="B3979">
        <v>650</v>
      </c>
      <c r="C3979" s="187">
        <v>9.399999618530273</v>
      </c>
      <c r="D3979">
        <v>0</v>
      </c>
      <c r="E3979" s="184"/>
      <c r="F3979" s="184"/>
      <c r="G3979" s="185"/>
      <c r="H3979" s="184"/>
      <c r="I3979" s="185"/>
      <c r="J3979" s="184"/>
      <c r="K3979" s="184"/>
    </row>
    <row r="3980" spans="1:11" ht="12.75">
      <c r="A3980">
        <v>648</v>
      </c>
      <c r="B3980">
        <v>652</v>
      </c>
      <c r="C3980" s="187">
        <v>18.299999237060547</v>
      </c>
      <c r="D3980">
        <v>0</v>
      </c>
      <c r="E3980" s="184"/>
      <c r="F3980" s="184"/>
      <c r="G3980" s="185"/>
      <c r="H3980" s="184"/>
      <c r="I3980" s="185"/>
      <c r="J3980" s="184"/>
      <c r="K3980" s="184"/>
    </row>
    <row r="3981" spans="1:11" ht="12.75">
      <c r="A3981">
        <v>648</v>
      </c>
      <c r="B3981">
        <v>655</v>
      </c>
      <c r="C3981" s="187">
        <v>20.700000762939453</v>
      </c>
      <c r="D3981">
        <v>0</v>
      </c>
      <c r="E3981" s="184"/>
      <c r="F3981" s="184"/>
      <c r="G3981" s="185"/>
      <c r="H3981" s="184"/>
      <c r="I3981" s="185"/>
      <c r="J3981" s="184"/>
      <c r="K3981" s="184"/>
    </row>
    <row r="3982" spans="1:11" ht="12.75">
      <c r="A3982">
        <v>648</v>
      </c>
      <c r="B3982">
        <v>656</v>
      </c>
      <c r="C3982" s="187">
        <v>12.899999618530273</v>
      </c>
      <c r="D3982">
        <v>0</v>
      </c>
      <c r="E3982" s="184"/>
      <c r="F3982" s="184"/>
      <c r="G3982" s="185"/>
      <c r="H3982" s="184"/>
      <c r="I3982" s="185"/>
      <c r="J3982" s="184"/>
      <c r="K3982" s="184"/>
    </row>
    <row r="3983" spans="1:11" ht="12.75">
      <c r="A3983">
        <v>648</v>
      </c>
      <c r="B3983">
        <v>657</v>
      </c>
      <c r="C3983" s="187">
        <v>5.699999809265137</v>
      </c>
      <c r="D3983">
        <v>0</v>
      </c>
      <c r="E3983" s="184"/>
      <c r="F3983" s="184"/>
      <c r="G3983" s="185"/>
      <c r="H3983" s="184"/>
      <c r="I3983" s="185"/>
      <c r="J3983" s="184"/>
      <c r="K3983" s="184"/>
    </row>
    <row r="3984" spans="1:11" ht="12.75">
      <c r="A3984">
        <v>648</v>
      </c>
      <c r="B3984">
        <v>664</v>
      </c>
      <c r="C3984" s="187">
        <v>14.399999618530273</v>
      </c>
      <c r="D3984">
        <v>0</v>
      </c>
      <c r="E3984" s="184"/>
      <c r="F3984" s="184"/>
      <c r="G3984" s="185"/>
      <c r="H3984" s="184"/>
      <c r="I3984" s="185"/>
      <c r="J3984" s="184"/>
      <c r="K3984" s="184"/>
    </row>
    <row r="3985" spans="1:11" ht="12.75">
      <c r="A3985">
        <v>648</v>
      </c>
      <c r="B3985">
        <v>665</v>
      </c>
      <c r="C3985" s="187">
        <v>21</v>
      </c>
      <c r="D3985">
        <v>0</v>
      </c>
      <c r="E3985" s="184"/>
      <c r="F3985" s="184"/>
      <c r="G3985" s="185"/>
      <c r="H3985" s="184"/>
      <c r="I3985" s="185"/>
      <c r="J3985" s="184"/>
      <c r="K3985" s="184"/>
    </row>
    <row r="3986" spans="1:11" ht="12.75">
      <c r="A3986">
        <v>648</v>
      </c>
      <c r="B3986">
        <v>671</v>
      </c>
      <c r="C3986" s="187">
        <v>20.5</v>
      </c>
      <c r="D3986">
        <v>0</v>
      </c>
      <c r="E3986" s="184"/>
      <c r="F3986" s="184"/>
      <c r="G3986" s="185"/>
      <c r="H3986" s="184"/>
      <c r="I3986" s="185"/>
      <c r="J3986" s="184"/>
      <c r="K3986" s="184"/>
    </row>
    <row r="3987" spans="1:11" ht="12.75">
      <c r="A3987">
        <v>648</v>
      </c>
      <c r="B3987">
        <v>683</v>
      </c>
      <c r="C3987" s="187">
        <v>38.5</v>
      </c>
      <c r="D3987">
        <v>0</v>
      </c>
      <c r="E3987" s="184"/>
      <c r="F3987" s="184"/>
      <c r="G3987" s="185"/>
      <c r="H3987" s="184"/>
      <c r="I3987" s="185"/>
      <c r="J3987" s="184"/>
      <c r="K3987" s="184"/>
    </row>
    <row r="3988" spans="1:11" ht="12.75">
      <c r="A3988">
        <v>649</v>
      </c>
      <c r="B3988">
        <v>648</v>
      </c>
      <c r="C3988" s="187">
        <v>7.800000190734863</v>
      </c>
      <c r="D3988">
        <v>0</v>
      </c>
      <c r="E3988" s="184"/>
      <c r="F3988" s="184"/>
      <c r="G3988" s="185"/>
      <c r="H3988" s="184"/>
      <c r="I3988" s="185"/>
      <c r="J3988" s="184"/>
      <c r="K3988" s="184"/>
    </row>
    <row r="3989" spans="1:11" ht="12.75">
      <c r="A3989">
        <v>649</v>
      </c>
      <c r="B3989">
        <v>650</v>
      </c>
      <c r="C3989" s="187">
        <v>3.0999999046325684</v>
      </c>
      <c r="D3989">
        <v>0</v>
      </c>
      <c r="E3989" s="184"/>
      <c r="F3989" s="184"/>
      <c r="G3989" s="185"/>
      <c r="H3989" s="184"/>
      <c r="I3989" s="185"/>
      <c r="J3989" s="184"/>
      <c r="K3989" s="184"/>
    </row>
    <row r="3990" spans="1:11" ht="12.75">
      <c r="A3990">
        <v>649</v>
      </c>
      <c r="B3990">
        <v>656</v>
      </c>
      <c r="C3990" s="187">
        <v>7.199999809265137</v>
      </c>
      <c r="D3990">
        <v>0</v>
      </c>
      <c r="E3990" s="184"/>
      <c r="F3990" s="184"/>
      <c r="G3990" s="185"/>
      <c r="H3990" s="184"/>
      <c r="I3990" s="185"/>
      <c r="J3990" s="184"/>
      <c r="K3990" s="184"/>
    </row>
    <row r="3991" spans="1:11" ht="12.75">
      <c r="A3991">
        <v>649</v>
      </c>
      <c r="B3991">
        <v>657</v>
      </c>
      <c r="C3991" s="187">
        <v>5.300000190734863</v>
      </c>
      <c r="D3991">
        <v>0</v>
      </c>
      <c r="E3991" s="184"/>
      <c r="F3991" s="184"/>
      <c r="G3991" s="185"/>
      <c r="H3991" s="184"/>
      <c r="I3991" s="185"/>
      <c r="J3991" s="184"/>
      <c r="K3991" s="184"/>
    </row>
    <row r="3992" spans="1:11" ht="12.75">
      <c r="A3992">
        <v>650</v>
      </c>
      <c r="B3992">
        <v>648</v>
      </c>
      <c r="C3992" s="187">
        <v>9.399999618530273</v>
      </c>
      <c r="D3992">
        <v>0</v>
      </c>
      <c r="E3992" s="184"/>
      <c r="F3992" s="184"/>
      <c r="G3992" s="185"/>
      <c r="H3992" s="184"/>
      <c r="I3992" s="185"/>
      <c r="J3992" s="184"/>
      <c r="K3992" s="184"/>
    </row>
    <row r="3993" spans="1:11" ht="12.75">
      <c r="A3993">
        <v>650</v>
      </c>
      <c r="B3993">
        <v>649</v>
      </c>
      <c r="C3993" s="187">
        <v>3.0999999046325684</v>
      </c>
      <c r="D3993">
        <v>0</v>
      </c>
      <c r="E3993" s="184"/>
      <c r="F3993" s="184"/>
      <c r="G3993" s="185"/>
      <c r="H3993" s="184"/>
      <c r="I3993" s="185"/>
      <c r="J3993" s="184"/>
      <c r="K3993" s="184"/>
    </row>
    <row r="3994" spans="1:11" ht="12.75">
      <c r="A3994">
        <v>650</v>
      </c>
      <c r="B3994">
        <v>652</v>
      </c>
      <c r="C3994" s="187">
        <v>9</v>
      </c>
      <c r="D3994">
        <v>0</v>
      </c>
      <c r="E3994" s="184"/>
      <c r="F3994" s="184"/>
      <c r="G3994" s="185"/>
      <c r="H3994" s="184"/>
      <c r="I3994" s="185"/>
      <c r="J3994" s="184"/>
      <c r="K3994" s="184"/>
    </row>
    <row r="3995" spans="1:11" ht="12.75">
      <c r="A3995">
        <v>650</v>
      </c>
      <c r="B3995">
        <v>654</v>
      </c>
      <c r="C3995" s="187">
        <v>13</v>
      </c>
      <c r="D3995">
        <v>0</v>
      </c>
      <c r="E3995" s="184"/>
      <c r="F3995" s="184"/>
      <c r="G3995" s="185"/>
      <c r="H3995" s="184"/>
      <c r="I3995" s="185"/>
      <c r="J3995" s="184"/>
      <c r="K3995" s="184"/>
    </row>
    <row r="3996" spans="1:11" ht="12.75">
      <c r="A3996">
        <v>650</v>
      </c>
      <c r="B3996">
        <v>655</v>
      </c>
      <c r="C3996" s="187">
        <v>11.600000381469727</v>
      </c>
      <c r="D3996">
        <v>0</v>
      </c>
      <c r="E3996" s="184"/>
      <c r="F3996" s="184"/>
      <c r="G3996" s="185"/>
      <c r="H3996" s="184"/>
      <c r="I3996" s="185"/>
      <c r="J3996" s="184"/>
      <c r="K3996" s="184"/>
    </row>
    <row r="3997" spans="1:11" ht="12.75">
      <c r="A3997">
        <v>650</v>
      </c>
      <c r="B3997">
        <v>656</v>
      </c>
      <c r="C3997" s="187">
        <v>4.699999809265137</v>
      </c>
      <c r="D3997">
        <v>0</v>
      </c>
      <c r="E3997" s="184"/>
      <c r="F3997" s="184"/>
      <c r="G3997" s="185"/>
      <c r="H3997" s="184"/>
      <c r="I3997" s="185"/>
      <c r="J3997" s="184"/>
      <c r="K3997" s="184"/>
    </row>
    <row r="3998" spans="1:11" ht="12.75">
      <c r="A3998">
        <v>650</v>
      </c>
      <c r="B3998">
        <v>657</v>
      </c>
      <c r="C3998" s="187">
        <v>5.900000095367432</v>
      </c>
      <c r="D3998">
        <v>0</v>
      </c>
      <c r="E3998" s="184"/>
      <c r="F3998" s="184"/>
      <c r="G3998" s="185"/>
      <c r="H3998" s="184"/>
      <c r="I3998" s="185"/>
      <c r="J3998" s="184"/>
      <c r="K3998" s="184"/>
    </row>
    <row r="3999" spans="1:11" ht="12.75">
      <c r="A3999">
        <v>650</v>
      </c>
      <c r="B3999">
        <v>659</v>
      </c>
      <c r="C3999" s="187">
        <v>12.300000190734863</v>
      </c>
      <c r="D3999">
        <v>0</v>
      </c>
      <c r="E3999" s="184"/>
      <c r="F3999" s="184"/>
      <c r="G3999" s="185"/>
      <c r="H3999" s="184"/>
      <c r="I3999" s="185"/>
      <c r="J3999" s="184"/>
      <c r="K3999" s="184"/>
    </row>
    <row r="4000" spans="1:11" ht="12.75">
      <c r="A4000">
        <v>650</v>
      </c>
      <c r="B4000">
        <v>664</v>
      </c>
      <c r="C4000" s="187">
        <v>15</v>
      </c>
      <c r="D4000">
        <v>0</v>
      </c>
      <c r="E4000" s="184"/>
      <c r="F4000" s="184"/>
      <c r="G4000" s="185"/>
      <c r="H4000" s="184"/>
      <c r="I4000" s="185"/>
      <c r="J4000" s="184"/>
      <c r="K4000" s="184"/>
    </row>
    <row r="4001" spans="1:11" ht="12.75">
      <c r="A4001">
        <v>652</v>
      </c>
      <c r="B4001">
        <v>648</v>
      </c>
      <c r="C4001" s="187">
        <v>18.299999237060547</v>
      </c>
      <c r="D4001">
        <v>0</v>
      </c>
      <c r="E4001" s="184"/>
      <c r="F4001" s="184"/>
      <c r="G4001" s="185"/>
      <c r="H4001" s="184"/>
      <c r="I4001" s="185"/>
      <c r="J4001" s="184"/>
      <c r="K4001" s="184"/>
    </row>
    <row r="4002" spans="1:11" ht="12.75">
      <c r="A4002">
        <v>652</v>
      </c>
      <c r="B4002">
        <v>650</v>
      </c>
      <c r="C4002" s="187">
        <v>9</v>
      </c>
      <c r="D4002">
        <v>0</v>
      </c>
      <c r="E4002" s="184"/>
      <c r="F4002" s="184"/>
      <c r="G4002" s="185"/>
      <c r="H4002" s="184"/>
      <c r="I4002" s="185"/>
      <c r="J4002" s="184"/>
      <c r="K4002" s="184"/>
    </row>
    <row r="4003" spans="1:11" ht="12.75">
      <c r="A4003">
        <v>652</v>
      </c>
      <c r="B4003">
        <v>655</v>
      </c>
      <c r="C4003" s="187">
        <v>3.5</v>
      </c>
      <c r="D4003">
        <v>0</v>
      </c>
      <c r="E4003" s="184"/>
      <c r="F4003" s="184"/>
      <c r="G4003" s="185"/>
      <c r="H4003" s="184"/>
      <c r="I4003" s="185"/>
      <c r="J4003" s="184"/>
      <c r="K4003" s="184"/>
    </row>
    <row r="4004" spans="1:11" ht="12.75">
      <c r="A4004">
        <v>652</v>
      </c>
      <c r="B4004">
        <v>656</v>
      </c>
      <c r="C4004" s="187">
        <v>5.900000095367432</v>
      </c>
      <c r="D4004">
        <v>0</v>
      </c>
      <c r="E4004" s="184"/>
      <c r="F4004" s="184"/>
      <c r="G4004" s="185"/>
      <c r="H4004" s="184"/>
      <c r="I4004" s="185"/>
      <c r="J4004" s="184"/>
      <c r="K4004" s="184"/>
    </row>
    <row r="4005" spans="1:11" ht="12.75">
      <c r="A4005">
        <v>652</v>
      </c>
      <c r="B4005">
        <v>659</v>
      </c>
      <c r="C4005" s="187">
        <v>3.5999999046325684</v>
      </c>
      <c r="D4005">
        <v>0</v>
      </c>
      <c r="E4005" s="184"/>
      <c r="F4005" s="184"/>
      <c r="G4005" s="185"/>
      <c r="H4005" s="184"/>
      <c r="I4005" s="185"/>
      <c r="J4005" s="184"/>
      <c r="K4005" s="184"/>
    </row>
    <row r="4006" spans="1:11" ht="12.75">
      <c r="A4006">
        <v>652</v>
      </c>
      <c r="B4006">
        <v>661</v>
      </c>
      <c r="C4006" s="187">
        <v>7.900000095367432</v>
      </c>
      <c r="D4006">
        <v>0</v>
      </c>
      <c r="E4006" s="184"/>
      <c r="F4006" s="184"/>
      <c r="G4006" s="185"/>
      <c r="H4006" s="184"/>
      <c r="I4006" s="185"/>
      <c r="J4006" s="184"/>
      <c r="K4006" s="184"/>
    </row>
    <row r="4007" spans="1:11" ht="12.75">
      <c r="A4007">
        <v>652</v>
      </c>
      <c r="B4007">
        <v>662</v>
      </c>
      <c r="C4007" s="187">
        <v>7.199999809265137</v>
      </c>
      <c r="D4007">
        <v>0</v>
      </c>
      <c r="E4007" s="184"/>
      <c r="F4007" s="184"/>
      <c r="G4007" s="185"/>
      <c r="H4007" s="184"/>
      <c r="I4007" s="185"/>
      <c r="J4007" s="184"/>
      <c r="K4007" s="184"/>
    </row>
    <row r="4008" spans="1:11" ht="12.75">
      <c r="A4008">
        <v>652</v>
      </c>
      <c r="B4008">
        <v>664</v>
      </c>
      <c r="C4008" s="187">
        <v>19</v>
      </c>
      <c r="D4008">
        <v>0</v>
      </c>
      <c r="E4008" s="184"/>
      <c r="F4008" s="184"/>
      <c r="G4008" s="185"/>
      <c r="H4008" s="184"/>
      <c r="I4008" s="185"/>
      <c r="J4008" s="184"/>
      <c r="K4008" s="184"/>
    </row>
    <row r="4009" spans="1:11" ht="12.75">
      <c r="A4009">
        <v>653</v>
      </c>
      <c r="B4009">
        <v>654</v>
      </c>
      <c r="C4009" s="187">
        <v>1.5</v>
      </c>
      <c r="D4009">
        <v>0</v>
      </c>
      <c r="E4009" s="184"/>
      <c r="F4009" s="184"/>
      <c r="G4009" s="185"/>
      <c r="H4009" s="184"/>
      <c r="I4009" s="185"/>
      <c r="J4009" s="184"/>
      <c r="K4009" s="184"/>
    </row>
    <row r="4010" spans="1:11" ht="12.75">
      <c r="A4010">
        <v>653</v>
      </c>
      <c r="B4010">
        <v>655</v>
      </c>
      <c r="C4010" s="187">
        <v>2.5999999046325684</v>
      </c>
      <c r="D4010">
        <v>0</v>
      </c>
      <c r="E4010" s="184"/>
      <c r="F4010" s="184"/>
      <c r="G4010" s="185"/>
      <c r="H4010" s="184"/>
      <c r="I4010" s="185"/>
      <c r="J4010" s="184"/>
      <c r="K4010" s="184"/>
    </row>
    <row r="4011" spans="1:11" ht="12.75">
      <c r="A4011">
        <v>654</v>
      </c>
      <c r="B4011">
        <v>650</v>
      </c>
      <c r="C4011" s="187">
        <v>13</v>
      </c>
      <c r="D4011">
        <v>0</v>
      </c>
      <c r="E4011" s="184"/>
      <c r="F4011" s="184"/>
      <c r="G4011" s="185"/>
      <c r="H4011" s="184"/>
      <c r="I4011" s="185"/>
      <c r="J4011" s="184"/>
      <c r="K4011" s="184"/>
    </row>
    <row r="4012" spans="1:11" ht="12.75">
      <c r="A4012">
        <v>654</v>
      </c>
      <c r="B4012">
        <v>653</v>
      </c>
      <c r="C4012" s="187">
        <v>1.5</v>
      </c>
      <c r="D4012">
        <v>0</v>
      </c>
      <c r="E4012" s="184"/>
      <c r="F4012" s="184"/>
      <c r="G4012" s="185"/>
      <c r="H4012" s="184"/>
      <c r="I4012" s="185"/>
      <c r="J4012" s="184"/>
      <c r="K4012" s="184"/>
    </row>
    <row r="4013" spans="1:11" ht="12.75">
      <c r="A4013">
        <v>654</v>
      </c>
      <c r="B4013">
        <v>655</v>
      </c>
      <c r="C4013" s="187">
        <v>1.7999999523162842</v>
      </c>
      <c r="D4013">
        <v>0</v>
      </c>
      <c r="E4013" s="184"/>
      <c r="F4013" s="184"/>
      <c r="G4013" s="185"/>
      <c r="H4013" s="184"/>
      <c r="I4013" s="185"/>
      <c r="J4013" s="184"/>
      <c r="K4013" s="184"/>
    </row>
    <row r="4014" spans="1:11" ht="12.75">
      <c r="A4014">
        <v>654</v>
      </c>
      <c r="B4014">
        <v>659</v>
      </c>
      <c r="C4014" s="187">
        <v>2.200000047683716</v>
      </c>
      <c r="D4014">
        <v>0</v>
      </c>
      <c r="E4014" s="184"/>
      <c r="F4014" s="184"/>
      <c r="G4014" s="185"/>
      <c r="H4014" s="184"/>
      <c r="I4014" s="185"/>
      <c r="J4014" s="184"/>
      <c r="K4014" s="184"/>
    </row>
    <row r="4015" spans="1:11" ht="12.75">
      <c r="A4015">
        <v>655</v>
      </c>
      <c r="B4015">
        <v>648</v>
      </c>
      <c r="C4015" s="187">
        <v>20.700000762939453</v>
      </c>
      <c r="D4015">
        <v>0</v>
      </c>
      <c r="E4015" s="184"/>
      <c r="F4015" s="184"/>
      <c r="G4015" s="185"/>
      <c r="H4015" s="184"/>
      <c r="I4015" s="185"/>
      <c r="J4015" s="184"/>
      <c r="K4015" s="184"/>
    </row>
    <row r="4016" spans="1:11" ht="12.75">
      <c r="A4016">
        <v>655</v>
      </c>
      <c r="B4016">
        <v>650</v>
      </c>
      <c r="C4016" s="187">
        <v>11.600000381469727</v>
      </c>
      <c r="D4016">
        <v>0</v>
      </c>
      <c r="E4016" s="184"/>
      <c r="F4016" s="184"/>
      <c r="G4016" s="185"/>
      <c r="H4016" s="184"/>
      <c r="I4016" s="185"/>
      <c r="J4016" s="184"/>
      <c r="K4016" s="184"/>
    </row>
    <row r="4017" spans="1:11" ht="12.75">
      <c r="A4017">
        <v>655</v>
      </c>
      <c r="B4017">
        <v>652</v>
      </c>
      <c r="C4017" s="187">
        <v>3.5</v>
      </c>
      <c r="D4017">
        <v>0</v>
      </c>
      <c r="E4017" s="184"/>
      <c r="F4017" s="184"/>
      <c r="G4017" s="185"/>
      <c r="H4017" s="184"/>
      <c r="I4017" s="185"/>
      <c r="J4017" s="184"/>
      <c r="K4017" s="184"/>
    </row>
    <row r="4018" spans="1:11" ht="12.75">
      <c r="A4018">
        <v>655</v>
      </c>
      <c r="B4018">
        <v>653</v>
      </c>
      <c r="C4018" s="187">
        <v>2.5999999046325684</v>
      </c>
      <c r="D4018">
        <v>0</v>
      </c>
      <c r="E4018" s="184"/>
      <c r="F4018" s="184"/>
      <c r="G4018" s="185"/>
      <c r="H4018" s="184"/>
      <c r="I4018" s="185"/>
      <c r="J4018" s="184"/>
      <c r="K4018" s="184"/>
    </row>
    <row r="4019" spans="1:11" ht="12.75">
      <c r="A4019">
        <v>655</v>
      </c>
      <c r="B4019">
        <v>654</v>
      </c>
      <c r="C4019" s="187">
        <v>1.7999999523162842</v>
      </c>
      <c r="D4019">
        <v>0</v>
      </c>
      <c r="E4019" s="184"/>
      <c r="F4019" s="184"/>
      <c r="G4019" s="185"/>
      <c r="H4019" s="184"/>
      <c r="I4019" s="185"/>
      <c r="J4019" s="184"/>
      <c r="K4019" s="184"/>
    </row>
    <row r="4020" spans="1:11" ht="12.75">
      <c r="A4020">
        <v>655</v>
      </c>
      <c r="B4020">
        <v>656</v>
      </c>
      <c r="C4020" s="187">
        <v>8</v>
      </c>
      <c r="D4020">
        <v>0</v>
      </c>
      <c r="E4020" s="184"/>
      <c r="F4020" s="184"/>
      <c r="G4020" s="185"/>
      <c r="H4020" s="184"/>
      <c r="I4020" s="185"/>
      <c r="J4020" s="184"/>
      <c r="K4020" s="184"/>
    </row>
    <row r="4021" spans="1:11" ht="12.75">
      <c r="A4021">
        <v>655</v>
      </c>
      <c r="B4021">
        <v>659</v>
      </c>
      <c r="C4021" s="187">
        <v>3.299999952316284</v>
      </c>
      <c r="D4021">
        <v>0</v>
      </c>
      <c r="E4021" s="184"/>
      <c r="F4021" s="184"/>
      <c r="G4021" s="185"/>
      <c r="H4021" s="184"/>
      <c r="I4021" s="185"/>
      <c r="J4021" s="184"/>
      <c r="K4021" s="184"/>
    </row>
    <row r="4022" spans="1:11" ht="12.75">
      <c r="A4022">
        <v>655</v>
      </c>
      <c r="B4022">
        <v>661</v>
      </c>
      <c r="C4022" s="187">
        <v>6.300000190734863</v>
      </c>
      <c r="D4022">
        <v>0</v>
      </c>
      <c r="E4022" s="184"/>
      <c r="F4022" s="184"/>
      <c r="G4022" s="185"/>
      <c r="H4022" s="184"/>
      <c r="I4022" s="185"/>
      <c r="J4022" s="184"/>
      <c r="K4022" s="184"/>
    </row>
    <row r="4023" spans="1:11" ht="12.75">
      <c r="A4023">
        <v>655</v>
      </c>
      <c r="B4023">
        <v>662</v>
      </c>
      <c r="C4023" s="187">
        <v>7.199999809265137</v>
      </c>
      <c r="D4023">
        <v>0</v>
      </c>
      <c r="E4023" s="184"/>
      <c r="F4023" s="184"/>
      <c r="G4023" s="185"/>
      <c r="H4023" s="184"/>
      <c r="I4023" s="185"/>
      <c r="J4023" s="184"/>
      <c r="K4023" s="184"/>
    </row>
    <row r="4024" spans="1:11" ht="12.75">
      <c r="A4024">
        <v>655</v>
      </c>
      <c r="B4024">
        <v>664</v>
      </c>
      <c r="C4024" s="187">
        <v>20.5</v>
      </c>
      <c r="D4024">
        <v>0</v>
      </c>
      <c r="E4024" s="184"/>
      <c r="F4024" s="184"/>
      <c r="G4024" s="185"/>
      <c r="H4024" s="184"/>
      <c r="I4024" s="185"/>
      <c r="J4024" s="184"/>
      <c r="K4024" s="184"/>
    </row>
    <row r="4025" spans="1:11" ht="12.75">
      <c r="A4025">
        <v>656</v>
      </c>
      <c r="B4025">
        <v>648</v>
      </c>
      <c r="C4025" s="187">
        <v>12.899999618530273</v>
      </c>
      <c r="D4025">
        <v>0</v>
      </c>
      <c r="E4025" s="184"/>
      <c r="F4025" s="184"/>
      <c r="G4025" s="185"/>
      <c r="H4025" s="184"/>
      <c r="I4025" s="185"/>
      <c r="J4025" s="184"/>
      <c r="K4025" s="184"/>
    </row>
    <row r="4026" spans="1:11" ht="12.75">
      <c r="A4026">
        <v>656</v>
      </c>
      <c r="B4026">
        <v>649</v>
      </c>
      <c r="C4026" s="187">
        <v>7.199999809265137</v>
      </c>
      <c r="D4026">
        <v>0</v>
      </c>
      <c r="E4026" s="184"/>
      <c r="F4026" s="184"/>
      <c r="G4026" s="185"/>
      <c r="H4026" s="184"/>
      <c r="I4026" s="185"/>
      <c r="J4026" s="184"/>
      <c r="K4026" s="184"/>
    </row>
    <row r="4027" spans="1:11" ht="12.75">
      <c r="A4027">
        <v>656</v>
      </c>
      <c r="B4027">
        <v>650</v>
      </c>
      <c r="C4027" s="187">
        <v>4.699999809265137</v>
      </c>
      <c r="D4027">
        <v>0</v>
      </c>
      <c r="E4027" s="184"/>
      <c r="F4027" s="184"/>
      <c r="G4027" s="185"/>
      <c r="H4027" s="184"/>
      <c r="I4027" s="185"/>
      <c r="J4027" s="184"/>
      <c r="K4027" s="184"/>
    </row>
    <row r="4028" spans="1:11" ht="12.75">
      <c r="A4028">
        <v>656</v>
      </c>
      <c r="B4028">
        <v>652</v>
      </c>
      <c r="C4028" s="187">
        <v>5.900000095367432</v>
      </c>
      <c r="D4028">
        <v>0</v>
      </c>
      <c r="E4028" s="184"/>
      <c r="F4028" s="184"/>
      <c r="G4028" s="185"/>
      <c r="H4028" s="184"/>
      <c r="I4028" s="185"/>
      <c r="J4028" s="184"/>
      <c r="K4028" s="184"/>
    </row>
    <row r="4029" spans="1:11" ht="12.75">
      <c r="A4029">
        <v>656</v>
      </c>
      <c r="B4029">
        <v>655</v>
      </c>
      <c r="C4029" s="187">
        <v>8</v>
      </c>
      <c r="D4029">
        <v>0</v>
      </c>
      <c r="E4029" s="184"/>
      <c r="F4029" s="184"/>
      <c r="G4029" s="185"/>
      <c r="H4029" s="184"/>
      <c r="I4029" s="185"/>
      <c r="J4029" s="184"/>
      <c r="K4029" s="184"/>
    </row>
    <row r="4030" spans="1:11" ht="12.75">
      <c r="A4030">
        <v>656</v>
      </c>
      <c r="B4030">
        <v>657</v>
      </c>
      <c r="C4030" s="187">
        <v>7.900000095367432</v>
      </c>
      <c r="D4030">
        <v>0</v>
      </c>
      <c r="E4030" s="184"/>
      <c r="F4030" s="184"/>
      <c r="G4030" s="185"/>
      <c r="H4030" s="184"/>
      <c r="I4030" s="185"/>
      <c r="J4030" s="184"/>
      <c r="K4030" s="184"/>
    </row>
    <row r="4031" spans="1:11" ht="12.75">
      <c r="A4031">
        <v>656</v>
      </c>
      <c r="B4031">
        <v>659</v>
      </c>
      <c r="C4031" s="187">
        <v>8</v>
      </c>
      <c r="D4031">
        <v>0</v>
      </c>
      <c r="E4031" s="184"/>
      <c r="F4031" s="184"/>
      <c r="G4031" s="185"/>
      <c r="H4031" s="184"/>
      <c r="I4031" s="185"/>
      <c r="J4031" s="184"/>
      <c r="K4031" s="184"/>
    </row>
    <row r="4032" spans="1:11" ht="12.75">
      <c r="A4032">
        <v>656</v>
      </c>
      <c r="B4032">
        <v>661</v>
      </c>
      <c r="C4032" s="187">
        <v>6.400000095367432</v>
      </c>
      <c r="D4032">
        <v>0</v>
      </c>
      <c r="E4032" s="184"/>
      <c r="F4032" s="184"/>
      <c r="G4032" s="185"/>
      <c r="H4032" s="184"/>
      <c r="I4032" s="185"/>
      <c r="J4032" s="184"/>
      <c r="K4032" s="184"/>
    </row>
    <row r="4033" spans="1:11" ht="12.75">
      <c r="A4033">
        <v>656</v>
      </c>
      <c r="B4033">
        <v>662</v>
      </c>
      <c r="C4033" s="187">
        <v>9.399999618530273</v>
      </c>
      <c r="D4033">
        <v>0</v>
      </c>
      <c r="E4033" s="184"/>
      <c r="F4033" s="184"/>
      <c r="G4033" s="185"/>
      <c r="H4033" s="184"/>
      <c r="I4033" s="185"/>
      <c r="J4033" s="184"/>
      <c r="K4033" s="184"/>
    </row>
    <row r="4034" spans="1:11" ht="12.75">
      <c r="A4034">
        <v>656</v>
      </c>
      <c r="B4034">
        <v>664</v>
      </c>
      <c r="C4034" s="187">
        <v>14</v>
      </c>
      <c r="D4034">
        <v>0</v>
      </c>
      <c r="E4034" s="184"/>
      <c r="F4034" s="184"/>
      <c r="G4034" s="185"/>
      <c r="H4034" s="184"/>
      <c r="I4034" s="185"/>
      <c r="J4034" s="184"/>
      <c r="K4034" s="184"/>
    </row>
    <row r="4035" spans="1:11" ht="12.75">
      <c r="A4035">
        <v>656</v>
      </c>
      <c r="B4035">
        <v>665</v>
      </c>
      <c r="C4035" s="187">
        <v>27.799999237060547</v>
      </c>
      <c r="D4035">
        <v>0</v>
      </c>
      <c r="E4035" s="184"/>
      <c r="F4035" s="184"/>
      <c r="G4035" s="185"/>
      <c r="H4035" s="184"/>
      <c r="I4035" s="185"/>
      <c r="J4035" s="184"/>
      <c r="K4035" s="184"/>
    </row>
    <row r="4036" spans="1:11" ht="12.75">
      <c r="A4036">
        <v>656</v>
      </c>
      <c r="B4036">
        <v>667</v>
      </c>
      <c r="C4036" s="187">
        <v>14.600000381469727</v>
      </c>
      <c r="D4036">
        <v>0</v>
      </c>
      <c r="E4036" s="184"/>
      <c r="F4036" s="184"/>
      <c r="G4036" s="185"/>
      <c r="H4036" s="184"/>
      <c r="I4036" s="185"/>
      <c r="J4036" s="184"/>
      <c r="K4036" s="184"/>
    </row>
    <row r="4037" spans="1:11" ht="12.75">
      <c r="A4037">
        <v>657</v>
      </c>
      <c r="B4037">
        <v>648</v>
      </c>
      <c r="C4037" s="187">
        <v>5.699999809265137</v>
      </c>
      <c r="D4037">
        <v>0</v>
      </c>
      <c r="E4037" s="184"/>
      <c r="F4037" s="184"/>
      <c r="G4037" s="185"/>
      <c r="H4037" s="184"/>
      <c r="I4037" s="185"/>
      <c r="J4037" s="184"/>
      <c r="K4037" s="184"/>
    </row>
    <row r="4038" spans="1:11" ht="12.75">
      <c r="A4038">
        <v>657</v>
      </c>
      <c r="B4038">
        <v>649</v>
      </c>
      <c r="C4038" s="187">
        <v>5.300000190734863</v>
      </c>
      <c r="D4038">
        <v>0</v>
      </c>
      <c r="E4038" s="184"/>
      <c r="F4038" s="184"/>
      <c r="G4038" s="185"/>
      <c r="H4038" s="184"/>
      <c r="I4038" s="185"/>
      <c r="J4038" s="184"/>
      <c r="K4038" s="184"/>
    </row>
    <row r="4039" spans="1:11" ht="12.75">
      <c r="A4039">
        <v>657</v>
      </c>
      <c r="B4039">
        <v>650</v>
      </c>
      <c r="C4039" s="187">
        <v>5.900000095367432</v>
      </c>
      <c r="D4039">
        <v>0</v>
      </c>
      <c r="E4039" s="184"/>
      <c r="F4039" s="184"/>
      <c r="G4039" s="185"/>
      <c r="H4039" s="184"/>
      <c r="I4039" s="185"/>
      <c r="J4039" s="184"/>
      <c r="K4039" s="184"/>
    </row>
    <row r="4040" spans="1:11" ht="12.75">
      <c r="A4040">
        <v>657</v>
      </c>
      <c r="B4040">
        <v>656</v>
      </c>
      <c r="C4040" s="187">
        <v>7.900000095367432</v>
      </c>
      <c r="D4040">
        <v>0</v>
      </c>
      <c r="E4040" s="184"/>
      <c r="F4040" s="184"/>
      <c r="G4040" s="185"/>
      <c r="H4040" s="184"/>
      <c r="I4040" s="185"/>
      <c r="J4040" s="184"/>
      <c r="K4040" s="184"/>
    </row>
    <row r="4041" spans="1:11" ht="12.75">
      <c r="A4041">
        <v>657</v>
      </c>
      <c r="B4041">
        <v>661</v>
      </c>
      <c r="C4041" s="187">
        <v>13.300000190734863</v>
      </c>
      <c r="D4041">
        <v>0</v>
      </c>
      <c r="E4041" s="184"/>
      <c r="F4041" s="184"/>
      <c r="G4041" s="185"/>
      <c r="H4041" s="184"/>
      <c r="I4041" s="185"/>
      <c r="J4041" s="184"/>
      <c r="K4041" s="184"/>
    </row>
    <row r="4042" spans="1:11" ht="12.75">
      <c r="A4042">
        <v>657</v>
      </c>
      <c r="B4042">
        <v>664</v>
      </c>
      <c r="C4042" s="187">
        <v>10.800000190734863</v>
      </c>
      <c r="D4042">
        <v>0</v>
      </c>
      <c r="E4042" s="184"/>
      <c r="F4042" s="184"/>
      <c r="G4042" s="185"/>
      <c r="H4042" s="184"/>
      <c r="I4042" s="185"/>
      <c r="J4042" s="184"/>
      <c r="K4042" s="184"/>
    </row>
    <row r="4043" spans="1:11" ht="12.75">
      <c r="A4043">
        <v>657</v>
      </c>
      <c r="B4043">
        <v>665</v>
      </c>
      <c r="C4043" s="187">
        <v>21.100000381469727</v>
      </c>
      <c r="D4043">
        <v>0</v>
      </c>
      <c r="E4043" s="184"/>
      <c r="F4043" s="184"/>
      <c r="G4043" s="185"/>
      <c r="H4043" s="184"/>
      <c r="I4043" s="185"/>
      <c r="J4043" s="184"/>
      <c r="K4043" s="184"/>
    </row>
    <row r="4044" spans="1:11" ht="12.75">
      <c r="A4044">
        <v>657</v>
      </c>
      <c r="B4044">
        <v>667</v>
      </c>
      <c r="C4044" s="187">
        <v>13.100000381469727</v>
      </c>
      <c r="D4044">
        <v>0</v>
      </c>
      <c r="E4044" s="184"/>
      <c r="F4044" s="184"/>
      <c r="G4044" s="185"/>
      <c r="H4044" s="184"/>
      <c r="I4044" s="185"/>
      <c r="J4044" s="184"/>
      <c r="K4044" s="184"/>
    </row>
    <row r="4045" spans="1:11" ht="12.75">
      <c r="A4045">
        <v>657</v>
      </c>
      <c r="B4045">
        <v>678</v>
      </c>
      <c r="C4045" s="187">
        <v>13.100000381469727</v>
      </c>
      <c r="D4045">
        <v>0</v>
      </c>
      <c r="E4045" s="184"/>
      <c r="F4045" s="184"/>
      <c r="G4045" s="185"/>
      <c r="H4045" s="184"/>
      <c r="I4045" s="185"/>
      <c r="J4045" s="184"/>
      <c r="K4045" s="184"/>
    </row>
    <row r="4046" spans="1:11" ht="12.75">
      <c r="A4046">
        <v>659</v>
      </c>
      <c r="B4046">
        <v>650</v>
      </c>
      <c r="C4046" s="187">
        <v>12.300000190734863</v>
      </c>
      <c r="D4046">
        <v>0</v>
      </c>
      <c r="E4046" s="184"/>
      <c r="F4046" s="184"/>
      <c r="G4046" s="185"/>
      <c r="H4046" s="184"/>
      <c r="I4046" s="185"/>
      <c r="J4046" s="184"/>
      <c r="K4046" s="184"/>
    </row>
    <row r="4047" spans="1:11" ht="12.75">
      <c r="A4047">
        <v>659</v>
      </c>
      <c r="B4047">
        <v>652</v>
      </c>
      <c r="C4047" s="187">
        <v>3.5999999046325684</v>
      </c>
      <c r="D4047">
        <v>0</v>
      </c>
      <c r="E4047" s="184"/>
      <c r="F4047" s="184"/>
      <c r="G4047" s="185"/>
      <c r="H4047" s="184"/>
      <c r="I4047" s="185"/>
      <c r="J4047" s="184"/>
      <c r="K4047" s="184"/>
    </row>
    <row r="4048" spans="1:11" ht="12.75">
      <c r="A4048">
        <v>659</v>
      </c>
      <c r="B4048">
        <v>654</v>
      </c>
      <c r="C4048" s="187">
        <v>2.200000047683716</v>
      </c>
      <c r="D4048">
        <v>0</v>
      </c>
      <c r="E4048" s="184"/>
      <c r="F4048" s="184"/>
      <c r="G4048" s="185"/>
      <c r="H4048" s="184"/>
      <c r="I4048" s="185"/>
      <c r="J4048" s="184"/>
      <c r="K4048" s="184"/>
    </row>
    <row r="4049" spans="1:11" ht="12.75">
      <c r="A4049">
        <v>659</v>
      </c>
      <c r="B4049">
        <v>655</v>
      </c>
      <c r="C4049" s="187">
        <v>3.299999952316284</v>
      </c>
      <c r="D4049">
        <v>0</v>
      </c>
      <c r="E4049" s="184"/>
      <c r="F4049" s="184"/>
      <c r="G4049" s="185"/>
      <c r="H4049" s="184"/>
      <c r="I4049" s="185"/>
      <c r="J4049" s="184"/>
      <c r="K4049" s="184"/>
    </row>
    <row r="4050" spans="1:11" ht="12.75">
      <c r="A4050">
        <v>659</v>
      </c>
      <c r="B4050">
        <v>656</v>
      </c>
      <c r="C4050" s="187">
        <v>8</v>
      </c>
      <c r="D4050">
        <v>0</v>
      </c>
      <c r="E4050" s="184"/>
      <c r="F4050" s="184"/>
      <c r="G4050" s="185"/>
      <c r="H4050" s="184"/>
      <c r="I4050" s="185"/>
      <c r="J4050" s="184"/>
      <c r="K4050" s="184"/>
    </row>
    <row r="4051" spans="1:11" ht="12.75">
      <c r="A4051">
        <v>659</v>
      </c>
      <c r="B4051">
        <v>661</v>
      </c>
      <c r="C4051" s="187">
        <v>4.5</v>
      </c>
      <c r="D4051">
        <v>0</v>
      </c>
      <c r="E4051" s="184"/>
      <c r="F4051" s="184"/>
      <c r="G4051" s="185"/>
      <c r="H4051" s="184"/>
      <c r="I4051" s="185"/>
      <c r="J4051" s="184"/>
      <c r="K4051" s="184"/>
    </row>
    <row r="4052" spans="1:11" ht="12.75">
      <c r="A4052">
        <v>659</v>
      </c>
      <c r="B4052">
        <v>662</v>
      </c>
      <c r="C4052" s="187">
        <v>4.800000190734863</v>
      </c>
      <c r="D4052">
        <v>0</v>
      </c>
      <c r="E4052" s="184"/>
      <c r="F4052" s="184"/>
      <c r="G4052" s="185"/>
      <c r="H4052" s="184"/>
      <c r="I4052" s="185"/>
      <c r="J4052" s="184"/>
      <c r="K4052" s="184"/>
    </row>
    <row r="4053" spans="1:11" ht="12.75">
      <c r="A4053">
        <v>659</v>
      </c>
      <c r="B4053">
        <v>664</v>
      </c>
      <c r="C4053" s="187">
        <v>19.299999237060547</v>
      </c>
      <c r="D4053">
        <v>0</v>
      </c>
      <c r="E4053" s="184"/>
      <c r="F4053" s="184"/>
      <c r="G4053" s="185"/>
      <c r="H4053" s="184"/>
      <c r="I4053" s="185"/>
      <c r="J4053" s="184"/>
      <c r="K4053" s="184"/>
    </row>
    <row r="4054" spans="1:11" ht="12.75">
      <c r="A4054">
        <v>661</v>
      </c>
      <c r="B4054">
        <v>652</v>
      </c>
      <c r="C4054" s="187">
        <v>7.900000095367432</v>
      </c>
      <c r="D4054">
        <v>0</v>
      </c>
      <c r="E4054" s="184"/>
      <c r="F4054" s="184"/>
      <c r="G4054" s="185"/>
      <c r="H4054" s="184"/>
      <c r="I4054" s="185"/>
      <c r="J4054" s="184"/>
      <c r="K4054" s="184"/>
    </row>
    <row r="4055" spans="1:11" ht="12.75">
      <c r="A4055">
        <v>661</v>
      </c>
      <c r="B4055">
        <v>655</v>
      </c>
      <c r="C4055" s="187">
        <v>6.300000190734863</v>
      </c>
      <c r="D4055">
        <v>0</v>
      </c>
      <c r="E4055" s="184"/>
      <c r="F4055" s="184"/>
      <c r="G4055" s="185"/>
      <c r="H4055" s="184"/>
      <c r="I4055" s="185"/>
      <c r="J4055" s="184"/>
      <c r="K4055" s="184"/>
    </row>
    <row r="4056" spans="1:11" ht="12.75">
      <c r="A4056">
        <v>661</v>
      </c>
      <c r="B4056">
        <v>656</v>
      </c>
      <c r="C4056" s="187">
        <v>6.400000095367432</v>
      </c>
      <c r="D4056">
        <v>0</v>
      </c>
      <c r="E4056" s="184"/>
      <c r="F4056" s="184"/>
      <c r="G4056" s="185"/>
      <c r="H4056" s="184"/>
      <c r="I4056" s="185"/>
      <c r="J4056" s="184"/>
      <c r="K4056" s="184"/>
    </row>
    <row r="4057" spans="1:11" ht="12.75">
      <c r="A4057">
        <v>661</v>
      </c>
      <c r="B4057">
        <v>657</v>
      </c>
      <c r="C4057" s="187">
        <v>13.300000190734863</v>
      </c>
      <c r="D4057">
        <v>0</v>
      </c>
      <c r="E4057" s="184"/>
      <c r="F4057" s="184"/>
      <c r="G4057" s="185"/>
      <c r="H4057" s="184"/>
      <c r="I4057" s="185"/>
      <c r="J4057" s="184"/>
      <c r="K4057" s="184"/>
    </row>
    <row r="4058" spans="1:11" ht="12.75">
      <c r="A4058">
        <v>661</v>
      </c>
      <c r="B4058">
        <v>659</v>
      </c>
      <c r="C4058" s="187">
        <v>4.5</v>
      </c>
      <c r="D4058">
        <v>0</v>
      </c>
      <c r="E4058" s="184"/>
      <c r="F4058" s="184"/>
      <c r="G4058" s="185"/>
      <c r="H4058" s="184"/>
      <c r="I4058" s="185"/>
      <c r="J4058" s="184"/>
      <c r="K4058" s="184"/>
    </row>
    <row r="4059" spans="1:11" ht="12.75">
      <c r="A4059">
        <v>661</v>
      </c>
      <c r="B4059">
        <v>662</v>
      </c>
      <c r="C4059" s="187">
        <v>3</v>
      </c>
      <c r="D4059">
        <v>0</v>
      </c>
      <c r="E4059" s="184"/>
      <c r="F4059" s="184"/>
      <c r="G4059" s="185"/>
      <c r="H4059" s="184"/>
      <c r="I4059" s="185"/>
      <c r="J4059" s="184"/>
      <c r="K4059" s="184"/>
    </row>
    <row r="4060" spans="1:11" ht="12.75">
      <c r="A4060">
        <v>661</v>
      </c>
      <c r="B4060">
        <v>664</v>
      </c>
      <c r="C4060" s="187">
        <v>14.800000190734863</v>
      </c>
      <c r="D4060">
        <v>0</v>
      </c>
      <c r="E4060" s="184"/>
      <c r="F4060" s="184"/>
      <c r="G4060" s="185"/>
      <c r="H4060" s="184"/>
      <c r="I4060" s="185"/>
      <c r="J4060" s="184"/>
      <c r="K4060" s="184"/>
    </row>
    <row r="4061" spans="1:11" ht="12.75">
      <c r="A4061">
        <v>661</v>
      </c>
      <c r="B4061">
        <v>667</v>
      </c>
      <c r="C4061" s="187">
        <v>9</v>
      </c>
      <c r="D4061">
        <v>0</v>
      </c>
      <c r="E4061" s="184"/>
      <c r="F4061" s="184"/>
      <c r="G4061" s="185"/>
      <c r="H4061" s="184"/>
      <c r="I4061" s="185"/>
      <c r="J4061" s="184"/>
      <c r="K4061" s="184"/>
    </row>
    <row r="4062" spans="1:11" ht="12.75">
      <c r="A4062">
        <v>661</v>
      </c>
      <c r="B4062">
        <v>668</v>
      </c>
      <c r="C4062" s="187">
        <v>11.899999618530273</v>
      </c>
      <c r="D4062">
        <v>0</v>
      </c>
      <c r="E4062" s="184"/>
      <c r="F4062" s="184"/>
      <c r="G4062" s="185"/>
      <c r="H4062" s="184"/>
      <c r="I4062" s="185"/>
      <c r="J4062" s="184"/>
      <c r="K4062" s="184"/>
    </row>
    <row r="4063" spans="1:11" ht="12.75">
      <c r="A4063">
        <v>661</v>
      </c>
      <c r="B4063">
        <v>671</v>
      </c>
      <c r="C4063" s="187">
        <v>22</v>
      </c>
      <c r="D4063">
        <v>0</v>
      </c>
      <c r="E4063" s="184"/>
      <c r="F4063" s="184"/>
      <c r="G4063" s="185"/>
      <c r="H4063" s="184"/>
      <c r="I4063" s="185"/>
      <c r="J4063" s="184"/>
      <c r="K4063" s="184"/>
    </row>
    <row r="4064" spans="1:11" ht="12.75">
      <c r="A4064">
        <v>661</v>
      </c>
      <c r="B4064">
        <v>686</v>
      </c>
      <c r="C4064" s="187">
        <v>29.399999618530273</v>
      </c>
      <c r="D4064">
        <v>0</v>
      </c>
      <c r="E4064" s="184"/>
      <c r="F4064" s="184"/>
      <c r="G4064" s="185"/>
      <c r="H4064" s="184"/>
      <c r="I4064" s="185"/>
      <c r="J4064" s="184"/>
      <c r="K4064" s="184"/>
    </row>
    <row r="4065" spans="1:11" ht="12.75">
      <c r="A4065">
        <v>662</v>
      </c>
      <c r="B4065">
        <v>652</v>
      </c>
      <c r="C4065" s="187">
        <v>7.199999809265137</v>
      </c>
      <c r="D4065">
        <v>0</v>
      </c>
      <c r="E4065" s="184"/>
      <c r="F4065" s="184"/>
      <c r="G4065" s="185"/>
      <c r="H4065" s="184"/>
      <c r="I4065" s="185"/>
      <c r="J4065" s="184"/>
      <c r="K4065" s="184"/>
    </row>
    <row r="4066" spans="1:11" ht="12.75">
      <c r="A4066">
        <v>662</v>
      </c>
      <c r="B4066">
        <v>655</v>
      </c>
      <c r="C4066" s="187">
        <v>7.199999809265137</v>
      </c>
      <c r="D4066">
        <v>0</v>
      </c>
      <c r="E4066" s="184"/>
      <c r="F4066" s="184"/>
      <c r="G4066" s="185"/>
      <c r="H4066" s="184"/>
      <c r="I4066" s="185"/>
      <c r="J4066" s="184"/>
      <c r="K4066" s="184"/>
    </row>
    <row r="4067" spans="1:11" ht="12.75">
      <c r="A4067">
        <v>662</v>
      </c>
      <c r="B4067">
        <v>656</v>
      </c>
      <c r="C4067" s="187">
        <v>9.399999618530273</v>
      </c>
      <c r="D4067">
        <v>0</v>
      </c>
      <c r="E4067" s="184"/>
      <c r="F4067" s="184"/>
      <c r="G4067" s="185"/>
      <c r="H4067" s="184"/>
      <c r="I4067" s="185"/>
      <c r="J4067" s="184"/>
      <c r="K4067" s="184"/>
    </row>
    <row r="4068" spans="1:11" ht="12.75">
      <c r="A4068">
        <v>662</v>
      </c>
      <c r="B4068">
        <v>659</v>
      </c>
      <c r="C4068" s="187">
        <v>4.800000190734863</v>
      </c>
      <c r="D4068">
        <v>0</v>
      </c>
      <c r="E4068" s="184"/>
      <c r="F4068" s="184"/>
      <c r="G4068" s="185"/>
      <c r="H4068" s="184"/>
      <c r="I4068" s="185"/>
      <c r="J4068" s="184"/>
      <c r="K4068" s="184"/>
    </row>
    <row r="4069" spans="1:11" ht="12.75">
      <c r="A4069">
        <v>662</v>
      </c>
      <c r="B4069">
        <v>661</v>
      </c>
      <c r="C4069" s="187">
        <v>3</v>
      </c>
      <c r="D4069">
        <v>0</v>
      </c>
      <c r="E4069" s="184"/>
      <c r="F4069" s="184"/>
      <c r="G4069" s="185"/>
      <c r="H4069" s="184"/>
      <c r="I4069" s="185"/>
      <c r="J4069" s="184"/>
      <c r="K4069" s="184"/>
    </row>
    <row r="4070" spans="1:11" ht="12.75">
      <c r="A4070">
        <v>662</v>
      </c>
      <c r="B4070">
        <v>664</v>
      </c>
      <c r="C4070" s="187">
        <v>16.799999237060547</v>
      </c>
      <c r="D4070">
        <v>0</v>
      </c>
      <c r="E4070" s="184"/>
      <c r="F4070" s="184"/>
      <c r="G4070" s="185"/>
      <c r="H4070" s="184"/>
      <c r="I4070" s="185"/>
      <c r="J4070" s="184"/>
      <c r="K4070" s="184"/>
    </row>
    <row r="4071" spans="1:11" ht="12.75">
      <c r="A4071">
        <v>662</v>
      </c>
      <c r="B4071">
        <v>667</v>
      </c>
      <c r="C4071" s="187">
        <v>7.099999904632568</v>
      </c>
      <c r="D4071">
        <v>0</v>
      </c>
      <c r="E4071" s="184"/>
      <c r="F4071" s="184"/>
      <c r="G4071" s="185"/>
      <c r="H4071" s="184"/>
      <c r="I4071" s="185"/>
      <c r="J4071" s="184"/>
      <c r="K4071" s="184"/>
    </row>
    <row r="4072" spans="1:11" ht="12.75">
      <c r="A4072">
        <v>662</v>
      </c>
      <c r="B4072">
        <v>668</v>
      </c>
      <c r="C4072" s="187">
        <v>9.699999809265137</v>
      </c>
      <c r="D4072">
        <v>0</v>
      </c>
      <c r="E4072" s="184"/>
      <c r="F4072" s="184"/>
      <c r="G4072" s="185"/>
      <c r="H4072" s="184"/>
      <c r="I4072" s="185"/>
      <c r="J4072" s="184"/>
      <c r="K4072" s="184"/>
    </row>
    <row r="4073" spans="1:11" ht="12.75">
      <c r="A4073">
        <v>662</v>
      </c>
      <c r="B4073">
        <v>671</v>
      </c>
      <c r="C4073" s="187">
        <v>24.899999618530273</v>
      </c>
      <c r="D4073">
        <v>0</v>
      </c>
      <c r="E4073" s="184"/>
      <c r="F4073" s="184"/>
      <c r="G4073" s="185"/>
      <c r="H4073" s="184"/>
      <c r="I4073" s="185"/>
      <c r="J4073" s="184"/>
      <c r="K4073" s="184"/>
    </row>
    <row r="4074" spans="1:11" ht="12.75">
      <c r="A4074">
        <v>662</v>
      </c>
      <c r="B4074">
        <v>672</v>
      </c>
      <c r="C4074" s="187">
        <v>11.600000381469727</v>
      </c>
      <c r="D4074">
        <v>0</v>
      </c>
      <c r="E4074" s="184"/>
      <c r="F4074" s="184"/>
      <c r="G4074" s="185"/>
      <c r="H4074" s="184"/>
      <c r="I4074" s="185"/>
      <c r="J4074" s="184"/>
      <c r="K4074" s="184"/>
    </row>
    <row r="4075" spans="1:11" ht="12.75">
      <c r="A4075">
        <v>664</v>
      </c>
      <c r="B4075">
        <v>647</v>
      </c>
      <c r="C4075" s="187">
        <v>19.700000762939453</v>
      </c>
      <c r="D4075">
        <v>0</v>
      </c>
      <c r="E4075" s="184"/>
      <c r="F4075" s="184"/>
      <c r="G4075" s="185"/>
      <c r="H4075" s="184"/>
      <c r="I4075" s="185"/>
      <c r="J4075" s="184"/>
      <c r="K4075" s="184"/>
    </row>
    <row r="4076" spans="1:11" ht="12.75">
      <c r="A4076">
        <v>664</v>
      </c>
      <c r="B4076">
        <v>648</v>
      </c>
      <c r="C4076" s="187">
        <v>14.399999618530273</v>
      </c>
      <c r="D4076">
        <v>0</v>
      </c>
      <c r="E4076" s="184"/>
      <c r="F4076" s="184"/>
      <c r="G4076" s="185"/>
      <c r="H4076" s="184"/>
      <c r="I4076" s="185"/>
      <c r="J4076" s="184"/>
      <c r="K4076" s="184"/>
    </row>
    <row r="4077" spans="1:11" ht="12.75">
      <c r="A4077">
        <v>664</v>
      </c>
      <c r="B4077">
        <v>650</v>
      </c>
      <c r="C4077" s="187">
        <v>15</v>
      </c>
      <c r="D4077">
        <v>0</v>
      </c>
      <c r="E4077" s="184"/>
      <c r="F4077" s="184"/>
      <c r="G4077" s="185"/>
      <c r="H4077" s="184"/>
      <c r="I4077" s="185"/>
      <c r="J4077" s="184"/>
      <c r="K4077" s="184"/>
    </row>
    <row r="4078" spans="1:11" ht="12.75">
      <c r="A4078">
        <v>664</v>
      </c>
      <c r="B4078">
        <v>652</v>
      </c>
      <c r="C4078" s="187">
        <v>19</v>
      </c>
      <c r="D4078">
        <v>0</v>
      </c>
      <c r="E4078" s="184"/>
      <c r="F4078" s="184"/>
      <c r="G4078" s="185"/>
      <c r="H4078" s="184"/>
      <c r="I4078" s="185"/>
      <c r="J4078" s="184"/>
      <c r="K4078" s="184"/>
    </row>
    <row r="4079" spans="1:11" ht="12.75">
      <c r="A4079">
        <v>664</v>
      </c>
      <c r="B4079">
        <v>655</v>
      </c>
      <c r="C4079" s="187">
        <v>20.5</v>
      </c>
      <c r="D4079">
        <v>0</v>
      </c>
      <c r="E4079" s="184"/>
      <c r="F4079" s="184"/>
      <c r="G4079" s="185"/>
      <c r="H4079" s="184"/>
      <c r="I4079" s="185"/>
      <c r="J4079" s="184"/>
      <c r="K4079" s="184"/>
    </row>
    <row r="4080" spans="1:11" ht="12.75">
      <c r="A4080">
        <v>664</v>
      </c>
      <c r="B4080">
        <v>656</v>
      </c>
      <c r="C4080" s="187">
        <v>14</v>
      </c>
      <c r="D4080">
        <v>0</v>
      </c>
      <c r="E4080" s="184"/>
      <c r="F4080" s="184"/>
      <c r="G4080" s="185"/>
      <c r="H4080" s="184"/>
      <c r="I4080" s="185"/>
      <c r="J4080" s="184"/>
      <c r="K4080" s="184"/>
    </row>
    <row r="4081" spans="1:11" ht="12.75">
      <c r="A4081">
        <v>664</v>
      </c>
      <c r="B4081">
        <v>657</v>
      </c>
      <c r="C4081" s="187">
        <v>10.800000190734863</v>
      </c>
      <c r="D4081">
        <v>0</v>
      </c>
      <c r="E4081" s="184"/>
      <c r="F4081" s="184"/>
      <c r="G4081" s="185"/>
      <c r="H4081" s="184"/>
      <c r="I4081" s="185"/>
      <c r="J4081" s="184"/>
      <c r="K4081" s="184"/>
    </row>
    <row r="4082" spans="1:11" ht="12.75">
      <c r="A4082">
        <v>664</v>
      </c>
      <c r="B4082">
        <v>659</v>
      </c>
      <c r="C4082" s="187">
        <v>19.299999237060547</v>
      </c>
      <c r="D4082">
        <v>0</v>
      </c>
      <c r="E4082" s="184"/>
      <c r="F4082" s="184"/>
      <c r="G4082" s="185"/>
      <c r="H4082" s="184"/>
      <c r="I4082" s="185"/>
      <c r="J4082" s="184"/>
      <c r="K4082" s="184"/>
    </row>
    <row r="4083" spans="1:11" ht="12.75">
      <c r="A4083">
        <v>664</v>
      </c>
      <c r="B4083">
        <v>661</v>
      </c>
      <c r="C4083" s="187">
        <v>14.800000190734863</v>
      </c>
      <c r="D4083">
        <v>0</v>
      </c>
      <c r="E4083" s="184"/>
      <c r="F4083" s="184"/>
      <c r="G4083" s="185"/>
      <c r="H4083" s="184"/>
      <c r="I4083" s="185"/>
      <c r="J4083" s="184"/>
      <c r="K4083" s="184"/>
    </row>
    <row r="4084" spans="1:11" ht="12.75">
      <c r="A4084">
        <v>664</v>
      </c>
      <c r="B4084">
        <v>662</v>
      </c>
      <c r="C4084" s="187">
        <v>16.799999237060547</v>
      </c>
      <c r="D4084">
        <v>0</v>
      </c>
      <c r="E4084" s="184"/>
      <c r="F4084" s="184"/>
      <c r="G4084" s="185"/>
      <c r="H4084" s="184"/>
      <c r="I4084" s="185"/>
      <c r="J4084" s="184"/>
      <c r="K4084" s="184"/>
    </row>
    <row r="4085" spans="1:11" ht="12.75">
      <c r="A4085">
        <v>664</v>
      </c>
      <c r="B4085">
        <v>665</v>
      </c>
      <c r="C4085" s="187">
        <v>15.5</v>
      </c>
      <c r="D4085">
        <v>0</v>
      </c>
      <c r="E4085" s="184"/>
      <c r="F4085" s="184"/>
      <c r="G4085" s="185"/>
      <c r="H4085" s="184"/>
      <c r="I4085" s="185"/>
      <c r="J4085" s="184"/>
      <c r="K4085" s="184"/>
    </row>
    <row r="4086" spans="1:11" ht="12.75">
      <c r="A4086">
        <v>664</v>
      </c>
      <c r="B4086">
        <v>667</v>
      </c>
      <c r="C4086" s="187">
        <v>16.200000762939453</v>
      </c>
      <c r="D4086">
        <v>0</v>
      </c>
      <c r="E4086" s="184"/>
      <c r="F4086" s="184"/>
      <c r="G4086" s="185"/>
      <c r="H4086" s="184"/>
      <c r="I4086" s="185"/>
      <c r="J4086" s="184"/>
      <c r="K4086" s="184"/>
    </row>
    <row r="4087" spans="1:11" ht="12.75">
      <c r="A4087">
        <v>664</v>
      </c>
      <c r="B4087">
        <v>671</v>
      </c>
      <c r="C4087" s="187">
        <v>8.100000381469727</v>
      </c>
      <c r="D4087">
        <v>0</v>
      </c>
      <c r="E4087" s="184"/>
      <c r="F4087" s="184"/>
      <c r="G4087" s="185"/>
      <c r="H4087" s="184"/>
      <c r="I4087" s="185"/>
      <c r="J4087" s="184"/>
      <c r="K4087" s="184"/>
    </row>
    <row r="4088" spans="1:11" ht="12.75">
      <c r="A4088">
        <v>664</v>
      </c>
      <c r="B4088">
        <v>672</v>
      </c>
      <c r="C4088" s="187">
        <v>19.299999237060547</v>
      </c>
      <c r="D4088">
        <v>0</v>
      </c>
      <c r="E4088" s="184"/>
      <c r="F4088" s="184"/>
      <c r="G4088" s="185"/>
      <c r="H4088" s="184"/>
      <c r="I4088" s="185"/>
      <c r="J4088" s="184"/>
      <c r="K4088" s="184"/>
    </row>
    <row r="4089" spans="1:11" ht="12.75">
      <c r="A4089">
        <v>664</v>
      </c>
      <c r="B4089">
        <v>675</v>
      </c>
      <c r="C4089" s="187">
        <v>21.299999237060547</v>
      </c>
      <c r="D4089">
        <v>0</v>
      </c>
      <c r="E4089" s="184"/>
      <c r="F4089" s="184"/>
      <c r="G4089" s="185"/>
      <c r="H4089" s="184"/>
      <c r="I4089" s="185"/>
      <c r="J4089" s="184"/>
      <c r="K4089" s="184"/>
    </row>
    <row r="4090" spans="1:11" ht="12.75">
      <c r="A4090">
        <v>664</v>
      </c>
      <c r="B4090">
        <v>678</v>
      </c>
      <c r="C4090" s="187">
        <v>21.799999237060547</v>
      </c>
      <c r="D4090">
        <v>0</v>
      </c>
      <c r="E4090" s="184"/>
      <c r="F4090" s="184"/>
      <c r="G4090" s="185"/>
      <c r="H4090" s="184"/>
      <c r="I4090" s="185"/>
      <c r="J4090" s="184"/>
      <c r="K4090" s="184"/>
    </row>
    <row r="4091" spans="1:11" ht="12.75">
      <c r="A4091">
        <v>664</v>
      </c>
      <c r="B4091">
        <v>680</v>
      </c>
      <c r="C4091" s="187">
        <v>23.799999237060547</v>
      </c>
      <c r="D4091">
        <v>0</v>
      </c>
      <c r="E4091" s="184"/>
      <c r="F4091" s="184"/>
      <c r="G4091" s="185"/>
      <c r="H4091" s="184"/>
      <c r="I4091" s="185"/>
      <c r="J4091" s="184"/>
      <c r="K4091" s="184"/>
    </row>
    <row r="4092" spans="1:11" ht="12.75">
      <c r="A4092">
        <v>664</v>
      </c>
      <c r="B4092">
        <v>686</v>
      </c>
      <c r="C4092" s="187">
        <v>28.299999237060547</v>
      </c>
      <c r="D4092">
        <v>0</v>
      </c>
      <c r="E4092" s="184"/>
      <c r="F4092" s="184"/>
      <c r="G4092" s="185"/>
      <c r="H4092" s="184"/>
      <c r="I4092" s="185"/>
      <c r="J4092" s="184"/>
      <c r="K4092" s="184"/>
    </row>
    <row r="4093" spans="1:11" ht="12.75">
      <c r="A4093">
        <v>664</v>
      </c>
      <c r="B4093">
        <v>696</v>
      </c>
      <c r="C4093" s="187">
        <v>42</v>
      </c>
      <c r="D4093">
        <v>0</v>
      </c>
      <c r="E4093" s="184"/>
      <c r="F4093" s="184"/>
      <c r="G4093" s="185"/>
      <c r="H4093" s="184"/>
      <c r="I4093" s="185"/>
      <c r="J4093" s="184"/>
      <c r="K4093" s="184"/>
    </row>
    <row r="4094" spans="1:11" ht="12.75">
      <c r="A4094">
        <v>664</v>
      </c>
      <c r="B4094">
        <v>740</v>
      </c>
      <c r="C4094" s="187">
        <v>97</v>
      </c>
      <c r="D4094">
        <v>0</v>
      </c>
      <c r="E4094" s="184"/>
      <c r="F4094" s="184"/>
      <c r="G4094" s="185"/>
      <c r="H4094" s="184"/>
      <c r="I4094" s="185"/>
      <c r="J4094" s="184"/>
      <c r="K4094" s="184"/>
    </row>
    <row r="4095" spans="1:11" ht="12.75">
      <c r="A4095">
        <v>664</v>
      </c>
      <c r="B4095">
        <v>788</v>
      </c>
      <c r="C4095" s="187">
        <v>140.6999969482422</v>
      </c>
      <c r="D4095">
        <v>0</v>
      </c>
      <c r="E4095" s="184"/>
      <c r="F4095" s="184"/>
      <c r="G4095" s="185"/>
      <c r="H4095" s="184"/>
      <c r="I4095" s="185"/>
      <c r="J4095" s="184"/>
      <c r="K4095" s="184"/>
    </row>
    <row r="4096" spans="1:11" ht="12.75">
      <c r="A4096">
        <v>664</v>
      </c>
      <c r="B4096">
        <v>938</v>
      </c>
      <c r="C4096" s="187">
        <v>81.4000015258789</v>
      </c>
      <c r="D4096">
        <v>0</v>
      </c>
      <c r="E4096" s="184"/>
      <c r="F4096" s="184"/>
      <c r="G4096" s="185"/>
      <c r="H4096" s="184"/>
      <c r="I4096" s="185"/>
      <c r="J4096" s="184"/>
      <c r="K4096" s="184"/>
    </row>
    <row r="4097" spans="1:11" ht="12.75">
      <c r="A4097">
        <v>664</v>
      </c>
      <c r="B4097">
        <v>944</v>
      </c>
      <c r="C4097" s="187">
        <v>61.400001525878906</v>
      </c>
      <c r="D4097">
        <v>0</v>
      </c>
      <c r="E4097" s="184"/>
      <c r="F4097" s="184"/>
      <c r="G4097" s="185"/>
      <c r="H4097" s="184"/>
      <c r="I4097" s="185"/>
      <c r="J4097" s="184"/>
      <c r="K4097" s="184"/>
    </row>
    <row r="4098" spans="1:11" ht="12.75">
      <c r="A4098">
        <v>665</v>
      </c>
      <c r="B4098">
        <v>642</v>
      </c>
      <c r="C4098" s="187">
        <v>23.200000762939453</v>
      </c>
      <c r="D4098">
        <v>0</v>
      </c>
      <c r="E4098" s="184"/>
      <c r="F4098" s="184"/>
      <c r="G4098" s="185"/>
      <c r="H4098" s="184"/>
      <c r="I4098" s="185"/>
      <c r="J4098" s="184"/>
      <c r="K4098" s="184"/>
    </row>
    <row r="4099" spans="1:11" ht="12.75">
      <c r="A4099">
        <v>665</v>
      </c>
      <c r="B4099">
        <v>647</v>
      </c>
      <c r="C4099" s="187">
        <v>17.299999237060547</v>
      </c>
      <c r="D4099">
        <v>0</v>
      </c>
      <c r="E4099" s="184"/>
      <c r="F4099" s="184"/>
      <c r="G4099" s="185"/>
      <c r="H4099" s="184"/>
      <c r="I4099" s="185"/>
      <c r="J4099" s="184"/>
      <c r="K4099" s="184"/>
    </row>
    <row r="4100" spans="1:11" ht="12.75">
      <c r="A4100">
        <v>665</v>
      </c>
      <c r="B4100">
        <v>648</v>
      </c>
      <c r="C4100" s="187">
        <v>21</v>
      </c>
      <c r="D4100">
        <v>0</v>
      </c>
      <c r="E4100" s="184"/>
      <c r="F4100" s="184"/>
      <c r="G4100" s="185"/>
      <c r="H4100" s="184"/>
      <c r="I4100" s="185"/>
      <c r="J4100" s="184"/>
      <c r="K4100" s="184"/>
    </row>
    <row r="4101" spans="1:11" ht="12.75">
      <c r="A4101">
        <v>665</v>
      </c>
      <c r="B4101">
        <v>656</v>
      </c>
      <c r="C4101" s="187">
        <v>27.799999237060547</v>
      </c>
      <c r="D4101">
        <v>0</v>
      </c>
      <c r="E4101" s="184"/>
      <c r="F4101" s="184"/>
      <c r="G4101" s="185"/>
      <c r="H4101" s="184"/>
      <c r="I4101" s="185"/>
      <c r="J4101" s="184"/>
      <c r="K4101" s="184"/>
    </row>
    <row r="4102" spans="1:11" ht="12.75">
      <c r="A4102">
        <v>665</v>
      </c>
      <c r="B4102">
        <v>657</v>
      </c>
      <c r="C4102" s="187">
        <v>21.100000381469727</v>
      </c>
      <c r="D4102">
        <v>0</v>
      </c>
      <c r="E4102" s="184"/>
      <c r="F4102" s="184"/>
      <c r="G4102" s="185"/>
      <c r="H4102" s="184"/>
      <c r="I4102" s="185"/>
      <c r="J4102" s="184"/>
      <c r="K4102" s="184"/>
    </row>
    <row r="4103" spans="1:11" ht="12.75">
      <c r="A4103">
        <v>665</v>
      </c>
      <c r="B4103">
        <v>664</v>
      </c>
      <c r="C4103" s="187">
        <v>15.5</v>
      </c>
      <c r="D4103">
        <v>0</v>
      </c>
      <c r="E4103" s="184"/>
      <c r="F4103" s="184"/>
      <c r="G4103" s="185"/>
      <c r="H4103" s="184"/>
      <c r="I4103" s="185"/>
      <c r="J4103" s="184"/>
      <c r="K4103" s="184"/>
    </row>
    <row r="4104" spans="1:11" ht="12.75">
      <c r="A4104">
        <v>665</v>
      </c>
      <c r="B4104">
        <v>670</v>
      </c>
      <c r="C4104" s="187">
        <v>6.300000190734863</v>
      </c>
      <c r="D4104">
        <v>0</v>
      </c>
      <c r="E4104" s="184"/>
      <c r="F4104" s="184"/>
      <c r="G4104" s="185"/>
      <c r="H4104" s="184"/>
      <c r="I4104" s="185"/>
      <c r="J4104" s="184"/>
      <c r="K4104" s="184"/>
    </row>
    <row r="4105" spans="1:11" ht="12.75">
      <c r="A4105">
        <v>665</v>
      </c>
      <c r="B4105">
        <v>671</v>
      </c>
      <c r="C4105" s="187">
        <v>10.300000190734863</v>
      </c>
      <c r="D4105">
        <v>0</v>
      </c>
      <c r="E4105" s="184"/>
      <c r="F4105" s="184"/>
      <c r="G4105" s="185"/>
      <c r="H4105" s="184"/>
      <c r="I4105" s="185"/>
      <c r="J4105" s="184"/>
      <c r="K4105" s="184"/>
    </row>
    <row r="4106" spans="1:11" ht="12.75">
      <c r="A4106">
        <v>665</v>
      </c>
      <c r="B4106">
        <v>686</v>
      </c>
      <c r="C4106" s="187">
        <v>37.79999923706055</v>
      </c>
      <c r="D4106">
        <v>0</v>
      </c>
      <c r="E4106" s="184"/>
      <c r="F4106" s="184"/>
      <c r="G4106" s="185"/>
      <c r="H4106" s="184"/>
      <c r="I4106" s="185"/>
      <c r="J4106" s="184"/>
      <c r="K4106" s="184"/>
    </row>
    <row r="4107" spans="1:11" ht="12.75">
      <c r="A4107">
        <v>665</v>
      </c>
      <c r="B4107">
        <v>944</v>
      </c>
      <c r="C4107" s="187">
        <v>47.29999923706055</v>
      </c>
      <c r="D4107">
        <v>0</v>
      </c>
      <c r="E4107" s="184"/>
      <c r="F4107" s="184"/>
      <c r="G4107" s="185"/>
      <c r="H4107" s="184"/>
      <c r="I4107" s="185"/>
      <c r="J4107" s="184"/>
      <c r="K4107" s="184"/>
    </row>
    <row r="4108" spans="1:11" ht="12.75">
      <c r="A4108">
        <v>667</v>
      </c>
      <c r="B4108">
        <v>656</v>
      </c>
      <c r="C4108" s="187">
        <v>14.600000381469727</v>
      </c>
      <c r="D4108">
        <v>0</v>
      </c>
      <c r="E4108" s="184"/>
      <c r="F4108" s="184"/>
      <c r="G4108" s="185"/>
      <c r="H4108" s="184"/>
      <c r="I4108" s="185"/>
      <c r="J4108" s="184"/>
      <c r="K4108" s="184"/>
    </row>
    <row r="4109" spans="1:11" ht="12.75">
      <c r="A4109">
        <v>667</v>
      </c>
      <c r="B4109">
        <v>657</v>
      </c>
      <c r="C4109" s="187">
        <v>13.100000381469727</v>
      </c>
      <c r="D4109">
        <v>0</v>
      </c>
      <c r="E4109" s="184"/>
      <c r="F4109" s="184"/>
      <c r="G4109" s="185"/>
      <c r="H4109" s="184"/>
      <c r="I4109" s="185"/>
      <c r="J4109" s="184"/>
      <c r="K4109" s="184"/>
    </row>
    <row r="4110" spans="1:11" ht="12.75">
      <c r="A4110">
        <v>667</v>
      </c>
      <c r="B4110">
        <v>661</v>
      </c>
      <c r="C4110" s="187">
        <v>9</v>
      </c>
      <c r="D4110">
        <v>0</v>
      </c>
      <c r="E4110" s="184"/>
      <c r="F4110" s="184"/>
      <c r="G4110" s="185"/>
      <c r="H4110" s="184"/>
      <c r="I4110" s="185"/>
      <c r="J4110" s="184"/>
      <c r="K4110" s="184"/>
    </row>
    <row r="4111" spans="1:11" ht="12.75">
      <c r="A4111">
        <v>667</v>
      </c>
      <c r="B4111">
        <v>662</v>
      </c>
      <c r="C4111" s="187">
        <v>7.099999904632568</v>
      </c>
      <c r="D4111">
        <v>0</v>
      </c>
      <c r="E4111" s="184"/>
      <c r="F4111" s="184"/>
      <c r="G4111" s="185"/>
      <c r="H4111" s="184"/>
      <c r="I4111" s="185"/>
      <c r="J4111" s="184"/>
      <c r="K4111" s="184"/>
    </row>
    <row r="4112" spans="1:11" ht="12.75">
      <c r="A4112">
        <v>667</v>
      </c>
      <c r="B4112">
        <v>664</v>
      </c>
      <c r="C4112" s="187">
        <v>16.200000762939453</v>
      </c>
      <c r="D4112">
        <v>0</v>
      </c>
      <c r="E4112" s="184"/>
      <c r="F4112" s="184"/>
      <c r="G4112" s="185"/>
      <c r="H4112" s="184"/>
      <c r="I4112" s="185"/>
      <c r="J4112" s="184"/>
      <c r="K4112" s="184"/>
    </row>
    <row r="4113" spans="1:11" ht="12.75">
      <c r="A4113">
        <v>667</v>
      </c>
      <c r="B4113">
        <v>668</v>
      </c>
      <c r="C4113" s="187">
        <v>4.099999904632568</v>
      </c>
      <c r="D4113">
        <v>0</v>
      </c>
      <c r="E4113" s="184"/>
      <c r="F4113" s="184"/>
      <c r="G4113" s="185"/>
      <c r="H4113" s="184"/>
      <c r="I4113" s="185"/>
      <c r="J4113" s="184"/>
      <c r="K4113" s="184"/>
    </row>
    <row r="4114" spans="1:11" ht="12.75">
      <c r="A4114">
        <v>667</v>
      </c>
      <c r="B4114">
        <v>671</v>
      </c>
      <c r="C4114" s="187">
        <v>20.399999618530273</v>
      </c>
      <c r="D4114">
        <v>0</v>
      </c>
      <c r="E4114" s="184"/>
      <c r="F4114" s="184"/>
      <c r="G4114" s="185"/>
      <c r="H4114" s="184"/>
      <c r="I4114" s="185"/>
      <c r="J4114" s="184"/>
      <c r="K4114" s="184"/>
    </row>
    <row r="4115" spans="1:11" ht="12.75">
      <c r="A4115">
        <v>667</v>
      </c>
      <c r="B4115">
        <v>672</v>
      </c>
      <c r="C4115" s="187">
        <v>4.900000095367432</v>
      </c>
      <c r="D4115">
        <v>0</v>
      </c>
      <c r="E4115" s="184"/>
      <c r="F4115" s="184"/>
      <c r="G4115" s="185"/>
      <c r="H4115" s="184"/>
      <c r="I4115" s="185"/>
      <c r="J4115" s="184"/>
      <c r="K4115" s="184"/>
    </row>
    <row r="4116" spans="1:11" ht="12.75">
      <c r="A4116">
        <v>667</v>
      </c>
      <c r="B4116">
        <v>678</v>
      </c>
      <c r="C4116" s="187">
        <v>11.399999618530273</v>
      </c>
      <c r="D4116">
        <v>0</v>
      </c>
      <c r="E4116" s="184"/>
      <c r="F4116" s="184"/>
      <c r="G4116" s="185"/>
      <c r="H4116" s="184"/>
      <c r="I4116" s="185"/>
      <c r="J4116" s="184"/>
      <c r="K4116" s="184"/>
    </row>
    <row r="4117" spans="1:11" ht="12.75">
      <c r="A4117">
        <v>667</v>
      </c>
      <c r="B4117">
        <v>683</v>
      </c>
      <c r="C4117" s="187">
        <v>36.900001525878906</v>
      </c>
      <c r="D4117">
        <v>0</v>
      </c>
      <c r="E4117" s="184"/>
      <c r="F4117" s="184"/>
      <c r="G4117" s="185"/>
      <c r="H4117" s="184"/>
      <c r="I4117" s="185"/>
      <c r="J4117" s="184"/>
      <c r="K4117" s="184"/>
    </row>
    <row r="4118" spans="1:11" ht="12.75">
      <c r="A4118">
        <v>668</v>
      </c>
      <c r="B4118">
        <v>661</v>
      </c>
      <c r="C4118" s="187">
        <v>11.899999618530273</v>
      </c>
      <c r="D4118">
        <v>0</v>
      </c>
      <c r="E4118" s="184"/>
      <c r="F4118" s="184"/>
      <c r="G4118" s="185"/>
      <c r="H4118" s="184"/>
      <c r="I4118" s="185"/>
      <c r="J4118" s="184"/>
      <c r="K4118" s="184"/>
    </row>
    <row r="4119" spans="1:11" ht="12.75">
      <c r="A4119">
        <v>668</v>
      </c>
      <c r="B4119">
        <v>662</v>
      </c>
      <c r="C4119" s="187">
        <v>9.699999809265137</v>
      </c>
      <c r="D4119">
        <v>0</v>
      </c>
      <c r="E4119" s="184"/>
      <c r="F4119" s="184"/>
      <c r="G4119" s="185"/>
      <c r="H4119" s="184"/>
      <c r="I4119" s="185"/>
      <c r="J4119" s="184"/>
      <c r="K4119" s="184"/>
    </row>
    <row r="4120" spans="1:11" ht="12.75">
      <c r="A4120">
        <v>668</v>
      </c>
      <c r="B4120">
        <v>667</v>
      </c>
      <c r="C4120" s="187">
        <v>4.099999904632568</v>
      </c>
      <c r="D4120">
        <v>0</v>
      </c>
      <c r="E4120" s="184"/>
      <c r="F4120" s="184"/>
      <c r="G4120" s="185"/>
      <c r="H4120" s="184"/>
      <c r="I4120" s="185"/>
      <c r="J4120" s="184"/>
      <c r="K4120" s="184"/>
    </row>
    <row r="4121" spans="1:11" ht="12.75">
      <c r="A4121">
        <v>668</v>
      </c>
      <c r="B4121">
        <v>672</v>
      </c>
      <c r="C4121" s="187">
        <v>2.9000000953674316</v>
      </c>
      <c r="D4121">
        <v>0</v>
      </c>
      <c r="E4121" s="184"/>
      <c r="F4121" s="184"/>
      <c r="G4121" s="185"/>
      <c r="H4121" s="184"/>
      <c r="I4121" s="185"/>
      <c r="J4121" s="184"/>
      <c r="K4121" s="184"/>
    </row>
    <row r="4122" spans="1:11" ht="12.75">
      <c r="A4122">
        <v>668</v>
      </c>
      <c r="B4122">
        <v>674</v>
      </c>
      <c r="C4122" s="187">
        <v>6.099999904632568</v>
      </c>
      <c r="D4122">
        <v>0</v>
      </c>
      <c r="E4122" s="184"/>
      <c r="F4122" s="184"/>
      <c r="G4122" s="185"/>
      <c r="H4122" s="184"/>
      <c r="I4122" s="185"/>
      <c r="J4122" s="184"/>
      <c r="K4122" s="184"/>
    </row>
    <row r="4123" spans="1:11" ht="12.75">
      <c r="A4123">
        <v>670</v>
      </c>
      <c r="B4123">
        <v>639</v>
      </c>
      <c r="C4123" s="187">
        <v>32.20000076293945</v>
      </c>
      <c r="D4123">
        <v>0</v>
      </c>
      <c r="E4123" s="184"/>
      <c r="F4123" s="184"/>
      <c r="G4123" s="185"/>
      <c r="H4123" s="184"/>
      <c r="I4123" s="185"/>
      <c r="J4123" s="184"/>
      <c r="K4123" s="184"/>
    </row>
    <row r="4124" spans="1:11" ht="12.75">
      <c r="A4124">
        <v>670</v>
      </c>
      <c r="B4124">
        <v>642</v>
      </c>
      <c r="C4124" s="187">
        <v>26.299999237060547</v>
      </c>
      <c r="D4124">
        <v>0</v>
      </c>
      <c r="E4124" s="184"/>
      <c r="F4124" s="184"/>
      <c r="G4124" s="185"/>
      <c r="H4124" s="184"/>
      <c r="I4124" s="185"/>
      <c r="J4124" s="184"/>
      <c r="K4124" s="184"/>
    </row>
    <row r="4125" spans="1:11" ht="12.75">
      <c r="A4125">
        <v>670</v>
      </c>
      <c r="B4125">
        <v>647</v>
      </c>
      <c r="C4125" s="187">
        <v>22.600000381469727</v>
      </c>
      <c r="D4125">
        <v>0</v>
      </c>
      <c r="E4125" s="184"/>
      <c r="F4125" s="184"/>
      <c r="G4125" s="185"/>
      <c r="H4125" s="184"/>
      <c r="I4125" s="185"/>
      <c r="J4125" s="184"/>
      <c r="K4125" s="184"/>
    </row>
    <row r="4126" spans="1:11" ht="12.75">
      <c r="A4126">
        <v>670</v>
      </c>
      <c r="B4126">
        <v>665</v>
      </c>
      <c r="C4126" s="187">
        <v>6.300000190734863</v>
      </c>
      <c r="D4126">
        <v>0</v>
      </c>
      <c r="E4126" s="184"/>
      <c r="F4126" s="184"/>
      <c r="G4126" s="185"/>
      <c r="H4126" s="184"/>
      <c r="I4126" s="185"/>
      <c r="J4126" s="184"/>
      <c r="K4126" s="184"/>
    </row>
    <row r="4127" spans="1:11" ht="12.75">
      <c r="A4127">
        <v>670</v>
      </c>
      <c r="B4127">
        <v>671</v>
      </c>
      <c r="C4127" s="187">
        <v>14.199999809265137</v>
      </c>
      <c r="D4127">
        <v>0</v>
      </c>
      <c r="E4127" s="184"/>
      <c r="F4127" s="184"/>
      <c r="G4127" s="185"/>
      <c r="H4127" s="184"/>
      <c r="I4127" s="185"/>
      <c r="J4127" s="184"/>
      <c r="K4127" s="184"/>
    </row>
    <row r="4128" spans="1:11" ht="12.75">
      <c r="A4128">
        <v>670</v>
      </c>
      <c r="B4128">
        <v>683</v>
      </c>
      <c r="C4128" s="187">
        <v>16.5</v>
      </c>
      <c r="D4128">
        <v>0</v>
      </c>
      <c r="E4128" s="184"/>
      <c r="F4128" s="184"/>
      <c r="G4128" s="185"/>
      <c r="H4128" s="184"/>
      <c r="I4128" s="185"/>
      <c r="J4128" s="184"/>
      <c r="K4128" s="184"/>
    </row>
    <row r="4129" spans="1:11" ht="12.75">
      <c r="A4129">
        <v>670</v>
      </c>
      <c r="B4129">
        <v>686</v>
      </c>
      <c r="C4129" s="187">
        <v>38.79999923706055</v>
      </c>
      <c r="D4129">
        <v>0</v>
      </c>
      <c r="E4129" s="184"/>
      <c r="F4129" s="184"/>
      <c r="G4129" s="185"/>
      <c r="H4129" s="184"/>
      <c r="I4129" s="185"/>
      <c r="J4129" s="184"/>
      <c r="K4129" s="184"/>
    </row>
    <row r="4130" spans="1:11" ht="12.75">
      <c r="A4130">
        <v>670</v>
      </c>
      <c r="B4130">
        <v>696</v>
      </c>
      <c r="C4130" s="187">
        <v>46.79999923706055</v>
      </c>
      <c r="D4130">
        <v>0</v>
      </c>
      <c r="E4130" s="184"/>
      <c r="F4130" s="184"/>
      <c r="G4130" s="185"/>
      <c r="H4130" s="184"/>
      <c r="I4130" s="185"/>
      <c r="J4130" s="184"/>
      <c r="K4130" s="184"/>
    </row>
    <row r="4131" spans="1:11" ht="12.75">
      <c r="A4131">
        <v>670</v>
      </c>
      <c r="B4131">
        <v>709</v>
      </c>
      <c r="C4131" s="187">
        <v>53.400001525878906</v>
      </c>
      <c r="D4131">
        <v>0</v>
      </c>
      <c r="E4131" s="184"/>
      <c r="F4131" s="184"/>
      <c r="G4131" s="185"/>
      <c r="H4131" s="184"/>
      <c r="I4131" s="185"/>
      <c r="J4131" s="184"/>
      <c r="K4131" s="184"/>
    </row>
    <row r="4132" spans="1:11" ht="12.75">
      <c r="A4132">
        <v>670</v>
      </c>
      <c r="B4132">
        <v>716</v>
      </c>
      <c r="C4132" s="187">
        <v>68.5</v>
      </c>
      <c r="D4132">
        <v>0</v>
      </c>
      <c r="E4132" s="184"/>
      <c r="F4132" s="184"/>
      <c r="G4132" s="185"/>
      <c r="H4132" s="184"/>
      <c r="I4132" s="185"/>
      <c r="J4132" s="184"/>
      <c r="K4132" s="184"/>
    </row>
    <row r="4133" spans="1:11" ht="12.75">
      <c r="A4133">
        <v>670</v>
      </c>
      <c r="B4133">
        <v>740</v>
      </c>
      <c r="C4133" s="187">
        <v>90.69999694824219</v>
      </c>
      <c r="D4133">
        <v>0</v>
      </c>
      <c r="E4133" s="184"/>
      <c r="F4133" s="184"/>
      <c r="G4133" s="185"/>
      <c r="H4133" s="184"/>
      <c r="I4133" s="185"/>
      <c r="J4133" s="184"/>
      <c r="K4133" s="184"/>
    </row>
    <row r="4134" spans="1:11" ht="12.75">
      <c r="A4134">
        <v>670</v>
      </c>
      <c r="B4134">
        <v>788</v>
      </c>
      <c r="C4134" s="187">
        <v>132</v>
      </c>
      <c r="D4134">
        <v>0</v>
      </c>
      <c r="E4134" s="184"/>
      <c r="F4134" s="184"/>
      <c r="G4134" s="185"/>
      <c r="H4134" s="184"/>
      <c r="I4134" s="185"/>
      <c r="J4134" s="184"/>
      <c r="K4134" s="184"/>
    </row>
    <row r="4135" spans="1:11" ht="12.75">
      <c r="A4135">
        <v>670</v>
      </c>
      <c r="B4135">
        <v>936</v>
      </c>
      <c r="C4135" s="187">
        <v>83</v>
      </c>
      <c r="D4135">
        <v>0</v>
      </c>
      <c r="E4135" s="184"/>
      <c r="F4135" s="184"/>
      <c r="G4135" s="185"/>
      <c r="H4135" s="184"/>
      <c r="I4135" s="185"/>
      <c r="J4135" s="184"/>
      <c r="K4135" s="184"/>
    </row>
    <row r="4136" spans="1:11" ht="12.75">
      <c r="A4136">
        <v>670</v>
      </c>
      <c r="B4136">
        <v>937</v>
      </c>
      <c r="C4136" s="187">
        <v>72</v>
      </c>
      <c r="D4136">
        <v>0</v>
      </c>
      <c r="E4136" s="184"/>
      <c r="F4136" s="184"/>
      <c r="G4136" s="185"/>
      <c r="H4136" s="184"/>
      <c r="I4136" s="185"/>
      <c r="J4136" s="184"/>
      <c r="K4136" s="184"/>
    </row>
    <row r="4137" spans="1:11" ht="12.75">
      <c r="A4137">
        <v>670</v>
      </c>
      <c r="B4137">
        <v>938</v>
      </c>
      <c r="C4137" s="187">
        <v>62.900001525878906</v>
      </c>
      <c r="D4137">
        <v>0</v>
      </c>
      <c r="E4137" s="184"/>
      <c r="F4137" s="184"/>
      <c r="G4137" s="185"/>
      <c r="H4137" s="184"/>
      <c r="I4137" s="185"/>
      <c r="J4137" s="184"/>
      <c r="K4137" s="184"/>
    </row>
    <row r="4138" spans="1:11" ht="12.75">
      <c r="A4138">
        <v>670</v>
      </c>
      <c r="B4138">
        <v>944</v>
      </c>
      <c r="C4138" s="187">
        <v>45.79999923706055</v>
      </c>
      <c r="D4138">
        <v>0</v>
      </c>
      <c r="E4138" s="184"/>
      <c r="F4138" s="184"/>
      <c r="G4138" s="185"/>
      <c r="H4138" s="184"/>
      <c r="I4138" s="185"/>
      <c r="J4138" s="184"/>
      <c r="K4138" s="184"/>
    </row>
    <row r="4139" spans="1:11" ht="12.75">
      <c r="A4139">
        <v>671</v>
      </c>
      <c r="B4139">
        <v>648</v>
      </c>
      <c r="C4139" s="187">
        <v>20.5</v>
      </c>
      <c r="D4139">
        <v>0</v>
      </c>
      <c r="E4139" s="184"/>
      <c r="F4139" s="184"/>
      <c r="G4139" s="185"/>
      <c r="H4139" s="184"/>
      <c r="I4139" s="185"/>
      <c r="J4139" s="184"/>
      <c r="K4139" s="184"/>
    </row>
    <row r="4140" spans="1:11" ht="12.75">
      <c r="A4140">
        <v>671</v>
      </c>
      <c r="B4140">
        <v>661</v>
      </c>
      <c r="C4140" s="187">
        <v>22</v>
      </c>
      <c r="D4140">
        <v>0</v>
      </c>
      <c r="E4140" s="184"/>
      <c r="F4140" s="184"/>
      <c r="G4140" s="185"/>
      <c r="H4140" s="184"/>
      <c r="I4140" s="185"/>
      <c r="J4140" s="184"/>
      <c r="K4140" s="184"/>
    </row>
    <row r="4141" spans="1:11" ht="12.75">
      <c r="A4141">
        <v>671</v>
      </c>
      <c r="B4141">
        <v>662</v>
      </c>
      <c r="C4141" s="187">
        <v>24.899999618530273</v>
      </c>
      <c r="D4141">
        <v>0</v>
      </c>
      <c r="E4141" s="184"/>
      <c r="F4141" s="184"/>
      <c r="G4141" s="185"/>
      <c r="H4141" s="184"/>
      <c r="I4141" s="185"/>
      <c r="J4141" s="184"/>
      <c r="K4141" s="184"/>
    </row>
    <row r="4142" spans="1:11" ht="12.75">
      <c r="A4142">
        <v>671</v>
      </c>
      <c r="B4142">
        <v>664</v>
      </c>
      <c r="C4142" s="187">
        <v>8.100000381469727</v>
      </c>
      <c r="D4142">
        <v>0</v>
      </c>
      <c r="E4142" s="184"/>
      <c r="F4142" s="184"/>
      <c r="G4142" s="185"/>
      <c r="H4142" s="184"/>
      <c r="I4142" s="185"/>
      <c r="J4142" s="184"/>
      <c r="K4142" s="184"/>
    </row>
    <row r="4143" spans="1:11" ht="12.75">
      <c r="A4143">
        <v>671</v>
      </c>
      <c r="B4143">
        <v>665</v>
      </c>
      <c r="C4143" s="187">
        <v>10.300000190734863</v>
      </c>
      <c r="D4143">
        <v>0</v>
      </c>
      <c r="E4143" s="184"/>
      <c r="F4143" s="184"/>
      <c r="G4143" s="185"/>
      <c r="H4143" s="184"/>
      <c r="I4143" s="185"/>
      <c r="J4143" s="184"/>
      <c r="K4143" s="184"/>
    </row>
    <row r="4144" spans="1:11" ht="12.75">
      <c r="A4144">
        <v>671</v>
      </c>
      <c r="B4144">
        <v>667</v>
      </c>
      <c r="C4144" s="187">
        <v>20.399999618530273</v>
      </c>
      <c r="D4144">
        <v>0</v>
      </c>
      <c r="E4144" s="184"/>
      <c r="F4144" s="184"/>
      <c r="G4144" s="185"/>
      <c r="H4144" s="184"/>
      <c r="I4144" s="185"/>
      <c r="J4144" s="184"/>
      <c r="K4144" s="184"/>
    </row>
    <row r="4145" spans="1:11" ht="12.75">
      <c r="A4145">
        <v>671</v>
      </c>
      <c r="B4145">
        <v>670</v>
      </c>
      <c r="C4145" s="187">
        <v>14.199999809265137</v>
      </c>
      <c r="D4145">
        <v>0</v>
      </c>
      <c r="E4145" s="184"/>
      <c r="F4145" s="184"/>
      <c r="G4145" s="185"/>
      <c r="H4145" s="184"/>
      <c r="I4145" s="185"/>
      <c r="J4145" s="184"/>
      <c r="K4145" s="184"/>
    </row>
    <row r="4146" spans="1:11" ht="12.75">
      <c r="A4146">
        <v>671</v>
      </c>
      <c r="B4146">
        <v>672</v>
      </c>
      <c r="C4146" s="187">
        <v>21.799999237060547</v>
      </c>
      <c r="D4146">
        <v>0</v>
      </c>
      <c r="E4146" s="184"/>
      <c r="F4146" s="184"/>
      <c r="G4146" s="185"/>
      <c r="H4146" s="184"/>
      <c r="I4146" s="185"/>
      <c r="J4146" s="184"/>
      <c r="K4146" s="184"/>
    </row>
    <row r="4147" spans="1:11" ht="12.75">
      <c r="A4147">
        <v>671</v>
      </c>
      <c r="B4147">
        <v>675</v>
      </c>
      <c r="C4147" s="187">
        <v>23.100000381469727</v>
      </c>
      <c r="D4147">
        <v>0</v>
      </c>
      <c r="E4147" s="184"/>
      <c r="F4147" s="184"/>
      <c r="G4147" s="185"/>
      <c r="H4147" s="184"/>
      <c r="I4147" s="185"/>
      <c r="J4147" s="184"/>
      <c r="K4147" s="184"/>
    </row>
    <row r="4148" spans="1:11" ht="12.75">
      <c r="A4148">
        <v>671</v>
      </c>
      <c r="B4148">
        <v>678</v>
      </c>
      <c r="C4148" s="187">
        <v>21.700000762939453</v>
      </c>
      <c r="D4148">
        <v>0</v>
      </c>
      <c r="E4148" s="184"/>
      <c r="F4148" s="184"/>
      <c r="G4148" s="185"/>
      <c r="H4148" s="184"/>
      <c r="I4148" s="185"/>
      <c r="J4148" s="184"/>
      <c r="K4148" s="184"/>
    </row>
    <row r="4149" spans="1:11" ht="12.75">
      <c r="A4149">
        <v>671</v>
      </c>
      <c r="B4149">
        <v>680</v>
      </c>
      <c r="C4149" s="187">
        <v>23</v>
      </c>
      <c r="D4149">
        <v>0</v>
      </c>
      <c r="E4149" s="184"/>
      <c r="F4149" s="184"/>
      <c r="G4149" s="185"/>
      <c r="H4149" s="184"/>
      <c r="I4149" s="185"/>
      <c r="J4149" s="184"/>
      <c r="K4149" s="184"/>
    </row>
    <row r="4150" spans="1:11" ht="12.75">
      <c r="A4150">
        <v>671</v>
      </c>
      <c r="B4150">
        <v>683</v>
      </c>
      <c r="C4150" s="187">
        <v>19.299999237060547</v>
      </c>
      <c r="D4150">
        <v>0</v>
      </c>
      <c r="E4150" s="184"/>
      <c r="F4150" s="184"/>
      <c r="G4150" s="185"/>
      <c r="H4150" s="184"/>
      <c r="I4150" s="185"/>
      <c r="J4150" s="184"/>
      <c r="K4150" s="184"/>
    </row>
    <row r="4151" spans="1:11" ht="12.75">
      <c r="A4151">
        <v>671</v>
      </c>
      <c r="B4151">
        <v>686</v>
      </c>
      <c r="C4151" s="187">
        <v>25.5</v>
      </c>
      <c r="D4151">
        <v>0</v>
      </c>
      <c r="E4151" s="184"/>
      <c r="F4151" s="184"/>
      <c r="G4151" s="185"/>
      <c r="H4151" s="184"/>
      <c r="I4151" s="185"/>
      <c r="J4151" s="184"/>
      <c r="K4151" s="184"/>
    </row>
    <row r="4152" spans="1:11" ht="12.75">
      <c r="A4152">
        <v>671</v>
      </c>
      <c r="B4152">
        <v>696</v>
      </c>
      <c r="C4152" s="187">
        <v>36.900001525878906</v>
      </c>
      <c r="D4152">
        <v>0</v>
      </c>
      <c r="E4152" s="184"/>
      <c r="F4152" s="184"/>
      <c r="G4152" s="185"/>
      <c r="H4152" s="184"/>
      <c r="I4152" s="185"/>
      <c r="J4152" s="184"/>
      <c r="K4152" s="184"/>
    </row>
    <row r="4153" spans="1:11" ht="12.75">
      <c r="A4153">
        <v>671</v>
      </c>
      <c r="B4153">
        <v>740</v>
      </c>
      <c r="C4153" s="187">
        <v>90</v>
      </c>
      <c r="D4153">
        <v>0</v>
      </c>
      <c r="E4153" s="184"/>
      <c r="F4153" s="184"/>
      <c r="G4153" s="185"/>
      <c r="H4153" s="184"/>
      <c r="I4153" s="185"/>
      <c r="J4153" s="184"/>
      <c r="K4153" s="184"/>
    </row>
    <row r="4154" spans="1:11" ht="12.75">
      <c r="A4154">
        <v>672</v>
      </c>
      <c r="B4154">
        <v>662</v>
      </c>
      <c r="C4154" s="187">
        <v>11.600000381469727</v>
      </c>
      <c r="D4154">
        <v>0</v>
      </c>
      <c r="E4154" s="184"/>
      <c r="F4154" s="184"/>
      <c r="G4154" s="185"/>
      <c r="H4154" s="184"/>
      <c r="I4154" s="185"/>
      <c r="J4154" s="184"/>
      <c r="K4154" s="184"/>
    </row>
    <row r="4155" spans="1:11" ht="12.75">
      <c r="A4155">
        <v>672</v>
      </c>
      <c r="B4155">
        <v>664</v>
      </c>
      <c r="C4155" s="187">
        <v>19.299999237060547</v>
      </c>
      <c r="D4155">
        <v>0</v>
      </c>
      <c r="E4155" s="184"/>
      <c r="F4155" s="184"/>
      <c r="G4155" s="185"/>
      <c r="H4155" s="184"/>
      <c r="I4155" s="185"/>
      <c r="J4155" s="184"/>
      <c r="K4155" s="184"/>
    </row>
    <row r="4156" spans="1:11" ht="12.75">
      <c r="A4156">
        <v>672</v>
      </c>
      <c r="B4156">
        <v>667</v>
      </c>
      <c r="C4156" s="187">
        <v>4.900000095367432</v>
      </c>
      <c r="D4156">
        <v>0</v>
      </c>
      <c r="E4156" s="184"/>
      <c r="F4156" s="184"/>
      <c r="G4156" s="185"/>
      <c r="H4156" s="184"/>
      <c r="I4156" s="185"/>
      <c r="J4156" s="184"/>
      <c r="K4156" s="184"/>
    </row>
    <row r="4157" spans="1:11" ht="12.75">
      <c r="A4157">
        <v>672</v>
      </c>
      <c r="B4157">
        <v>668</v>
      </c>
      <c r="C4157" s="187">
        <v>2.9000000953674316</v>
      </c>
      <c r="D4157">
        <v>0</v>
      </c>
      <c r="E4157" s="184"/>
      <c r="F4157" s="184"/>
      <c r="G4157" s="185"/>
      <c r="H4157" s="184"/>
      <c r="I4157" s="185"/>
      <c r="J4157" s="184"/>
      <c r="K4157" s="184"/>
    </row>
    <row r="4158" spans="1:11" ht="12.75">
      <c r="A4158">
        <v>672</v>
      </c>
      <c r="B4158">
        <v>671</v>
      </c>
      <c r="C4158" s="187">
        <v>21.799999237060547</v>
      </c>
      <c r="D4158">
        <v>0</v>
      </c>
      <c r="E4158" s="184"/>
      <c r="F4158" s="184"/>
      <c r="G4158" s="185"/>
      <c r="H4158" s="184"/>
      <c r="I4158" s="185"/>
      <c r="J4158" s="184"/>
      <c r="K4158" s="184"/>
    </row>
    <row r="4159" spans="1:11" ht="12.75">
      <c r="A4159">
        <v>672</v>
      </c>
      <c r="B4159">
        <v>674</v>
      </c>
      <c r="C4159" s="187">
        <v>3.700000047683716</v>
      </c>
      <c r="D4159">
        <v>0</v>
      </c>
      <c r="E4159" s="184"/>
      <c r="F4159" s="184"/>
      <c r="G4159" s="185"/>
      <c r="H4159" s="184"/>
      <c r="I4159" s="185"/>
      <c r="J4159" s="184"/>
      <c r="K4159" s="184"/>
    </row>
    <row r="4160" spans="1:11" ht="12.75">
      <c r="A4160">
        <v>672</v>
      </c>
      <c r="B4160">
        <v>675</v>
      </c>
      <c r="C4160" s="187">
        <v>3</v>
      </c>
      <c r="D4160">
        <v>0</v>
      </c>
      <c r="E4160" s="184"/>
      <c r="F4160" s="184"/>
      <c r="G4160" s="185"/>
      <c r="H4160" s="184"/>
      <c r="I4160" s="185"/>
      <c r="J4160" s="184"/>
      <c r="K4160" s="184"/>
    </row>
    <row r="4161" spans="1:11" ht="12.75">
      <c r="A4161">
        <v>672</v>
      </c>
      <c r="B4161">
        <v>677</v>
      </c>
      <c r="C4161" s="187">
        <v>6.199999809265137</v>
      </c>
      <c r="D4161">
        <v>0</v>
      </c>
      <c r="E4161" s="184"/>
      <c r="F4161" s="184"/>
      <c r="G4161" s="185"/>
      <c r="H4161" s="184"/>
      <c r="I4161" s="185"/>
      <c r="J4161" s="184"/>
      <c r="K4161" s="184"/>
    </row>
    <row r="4162" spans="1:11" ht="12.75">
      <c r="A4162">
        <v>672</v>
      </c>
      <c r="B4162">
        <v>678</v>
      </c>
      <c r="C4162" s="187">
        <v>7.099999904632568</v>
      </c>
      <c r="D4162">
        <v>0</v>
      </c>
      <c r="E4162" s="184"/>
      <c r="F4162" s="184"/>
      <c r="G4162" s="185"/>
      <c r="H4162" s="184"/>
      <c r="I4162" s="185"/>
      <c r="J4162" s="184"/>
      <c r="K4162" s="184"/>
    </row>
    <row r="4163" spans="1:11" ht="12.75">
      <c r="A4163">
        <v>672</v>
      </c>
      <c r="B4163">
        <v>683</v>
      </c>
      <c r="C4163" s="187">
        <v>36.5</v>
      </c>
      <c r="D4163">
        <v>0</v>
      </c>
      <c r="E4163" s="184"/>
      <c r="F4163" s="184"/>
      <c r="G4163" s="185"/>
      <c r="H4163" s="184"/>
      <c r="I4163" s="185"/>
      <c r="J4163" s="184"/>
      <c r="K4163" s="184"/>
    </row>
    <row r="4164" spans="1:11" ht="12.75">
      <c r="A4164">
        <v>674</v>
      </c>
      <c r="B4164">
        <v>668</v>
      </c>
      <c r="C4164" s="187">
        <v>6.099999904632568</v>
      </c>
      <c r="D4164">
        <v>0</v>
      </c>
      <c r="E4164" s="184"/>
      <c r="F4164" s="184"/>
      <c r="G4164" s="185"/>
      <c r="H4164" s="184"/>
      <c r="I4164" s="185"/>
      <c r="J4164" s="184"/>
      <c r="K4164" s="184"/>
    </row>
    <row r="4165" spans="1:11" ht="12.75">
      <c r="A4165">
        <v>674</v>
      </c>
      <c r="B4165">
        <v>672</v>
      </c>
      <c r="C4165" s="187">
        <v>3.700000047683716</v>
      </c>
      <c r="D4165">
        <v>0</v>
      </c>
      <c r="E4165" s="184"/>
      <c r="F4165" s="184"/>
      <c r="G4165" s="185"/>
      <c r="H4165" s="184"/>
      <c r="I4165" s="185"/>
      <c r="J4165" s="184"/>
      <c r="K4165" s="184"/>
    </row>
    <row r="4166" spans="1:11" ht="12.75">
      <c r="A4166">
        <v>674</v>
      </c>
      <c r="B4166">
        <v>675</v>
      </c>
      <c r="C4166" s="187">
        <v>3.200000047683716</v>
      </c>
      <c r="D4166">
        <v>0</v>
      </c>
      <c r="E4166" s="184"/>
      <c r="F4166" s="184"/>
      <c r="G4166" s="185"/>
      <c r="H4166" s="184"/>
      <c r="I4166" s="185"/>
      <c r="J4166" s="184"/>
      <c r="K4166" s="184"/>
    </row>
    <row r="4167" spans="1:11" ht="12.75">
      <c r="A4167">
        <v>674</v>
      </c>
      <c r="B4167">
        <v>677</v>
      </c>
      <c r="C4167" s="187">
        <v>4.599999904632568</v>
      </c>
      <c r="D4167">
        <v>0</v>
      </c>
      <c r="E4167" s="184"/>
      <c r="F4167" s="184"/>
      <c r="G4167" s="185"/>
      <c r="H4167" s="184"/>
      <c r="I4167" s="185"/>
      <c r="J4167" s="184"/>
      <c r="K4167" s="184"/>
    </row>
    <row r="4168" spans="1:11" ht="12.75">
      <c r="A4168">
        <v>674</v>
      </c>
      <c r="B4168">
        <v>678</v>
      </c>
      <c r="C4168" s="187">
        <v>7.699999809265137</v>
      </c>
      <c r="D4168">
        <v>0</v>
      </c>
      <c r="E4168" s="184"/>
      <c r="F4168" s="184"/>
      <c r="G4168" s="185"/>
      <c r="H4168" s="184"/>
      <c r="I4168" s="185"/>
      <c r="J4168" s="184"/>
      <c r="K4168" s="184"/>
    </row>
    <row r="4169" spans="1:11" ht="12.75">
      <c r="A4169">
        <v>675</v>
      </c>
      <c r="B4169">
        <v>664</v>
      </c>
      <c r="C4169" s="187">
        <v>21.299999237060547</v>
      </c>
      <c r="D4169">
        <v>0</v>
      </c>
      <c r="E4169" s="184"/>
      <c r="F4169" s="184"/>
      <c r="G4169" s="185"/>
      <c r="H4169" s="184"/>
      <c r="I4169" s="185"/>
      <c r="J4169" s="184"/>
      <c r="K4169" s="184"/>
    </row>
    <row r="4170" spans="1:11" ht="12.75">
      <c r="A4170">
        <v>675</v>
      </c>
      <c r="B4170">
        <v>671</v>
      </c>
      <c r="C4170" s="187">
        <v>23.100000381469727</v>
      </c>
      <c r="D4170">
        <v>0</v>
      </c>
      <c r="E4170" s="184"/>
      <c r="F4170" s="184"/>
      <c r="G4170" s="185"/>
      <c r="H4170" s="184"/>
      <c r="I4170" s="185"/>
      <c r="J4170" s="184"/>
      <c r="K4170" s="184"/>
    </row>
    <row r="4171" spans="1:11" ht="12.75">
      <c r="A4171">
        <v>675</v>
      </c>
      <c r="B4171">
        <v>672</v>
      </c>
      <c r="C4171" s="187">
        <v>3</v>
      </c>
      <c r="D4171">
        <v>0</v>
      </c>
      <c r="E4171" s="184"/>
      <c r="F4171" s="184"/>
      <c r="G4171" s="185"/>
      <c r="H4171" s="184"/>
      <c r="I4171" s="185"/>
      <c r="J4171" s="184"/>
      <c r="K4171" s="184"/>
    </row>
    <row r="4172" spans="1:11" ht="12.75">
      <c r="A4172">
        <v>675</v>
      </c>
      <c r="B4172">
        <v>674</v>
      </c>
      <c r="C4172" s="187">
        <v>3.200000047683716</v>
      </c>
      <c r="D4172">
        <v>0</v>
      </c>
      <c r="E4172" s="184"/>
      <c r="F4172" s="184"/>
      <c r="G4172" s="185"/>
      <c r="H4172" s="184"/>
      <c r="I4172" s="185"/>
      <c r="J4172" s="184"/>
      <c r="K4172" s="184"/>
    </row>
    <row r="4173" spans="1:11" ht="12.75">
      <c r="A4173">
        <v>675</v>
      </c>
      <c r="B4173">
        <v>677</v>
      </c>
      <c r="C4173" s="187">
        <v>3.200000047683716</v>
      </c>
      <c r="D4173">
        <v>0</v>
      </c>
      <c r="E4173" s="184"/>
      <c r="F4173" s="184"/>
      <c r="G4173" s="185"/>
      <c r="H4173" s="184"/>
      <c r="I4173" s="185"/>
      <c r="J4173" s="184"/>
      <c r="K4173" s="184"/>
    </row>
    <row r="4174" spans="1:11" ht="12.75">
      <c r="A4174">
        <v>675</v>
      </c>
      <c r="B4174">
        <v>678</v>
      </c>
      <c r="C4174" s="187">
        <v>5.5</v>
      </c>
      <c r="D4174">
        <v>0</v>
      </c>
      <c r="E4174" s="184"/>
      <c r="F4174" s="184"/>
      <c r="G4174" s="185"/>
      <c r="H4174" s="184"/>
      <c r="I4174" s="185"/>
      <c r="J4174" s="184"/>
      <c r="K4174" s="184"/>
    </row>
    <row r="4175" spans="1:11" ht="12.75">
      <c r="A4175">
        <v>677</v>
      </c>
      <c r="B4175">
        <v>672</v>
      </c>
      <c r="C4175" s="187">
        <v>6.199999809265137</v>
      </c>
      <c r="D4175">
        <v>0</v>
      </c>
      <c r="E4175" s="184"/>
      <c r="F4175" s="184"/>
      <c r="G4175" s="185"/>
      <c r="H4175" s="184"/>
      <c r="I4175" s="185"/>
      <c r="J4175" s="184"/>
      <c r="K4175" s="184"/>
    </row>
    <row r="4176" spans="1:11" ht="12.75">
      <c r="A4176">
        <v>677</v>
      </c>
      <c r="B4176">
        <v>674</v>
      </c>
      <c r="C4176" s="187">
        <v>4.599999904632568</v>
      </c>
      <c r="D4176">
        <v>0</v>
      </c>
      <c r="E4176" s="184"/>
      <c r="F4176" s="184"/>
      <c r="G4176" s="185"/>
      <c r="H4176" s="184"/>
      <c r="I4176" s="185"/>
      <c r="J4176" s="184"/>
      <c r="K4176" s="184"/>
    </row>
    <row r="4177" spans="1:11" ht="12.75">
      <c r="A4177">
        <v>677</v>
      </c>
      <c r="B4177">
        <v>675</v>
      </c>
      <c r="C4177" s="187">
        <v>3.200000047683716</v>
      </c>
      <c r="D4177">
        <v>0</v>
      </c>
      <c r="E4177" s="184"/>
      <c r="F4177" s="184"/>
      <c r="G4177" s="185"/>
      <c r="H4177" s="184"/>
      <c r="I4177" s="185"/>
      <c r="J4177" s="184"/>
      <c r="K4177" s="184"/>
    </row>
    <row r="4178" spans="1:11" ht="12.75">
      <c r="A4178">
        <v>677</v>
      </c>
      <c r="B4178">
        <v>678</v>
      </c>
      <c r="C4178" s="187">
        <v>3.799999952316284</v>
      </c>
      <c r="D4178">
        <v>0</v>
      </c>
      <c r="E4178" s="184"/>
      <c r="F4178" s="184"/>
      <c r="G4178" s="185"/>
      <c r="H4178" s="184"/>
      <c r="I4178" s="185"/>
      <c r="J4178" s="184"/>
      <c r="K4178" s="184"/>
    </row>
    <row r="4179" spans="1:11" ht="12.75">
      <c r="A4179">
        <v>677</v>
      </c>
      <c r="B4179">
        <v>680</v>
      </c>
      <c r="C4179" s="187">
        <v>5.800000190734863</v>
      </c>
      <c r="D4179">
        <v>0</v>
      </c>
      <c r="E4179" s="184"/>
      <c r="F4179" s="184"/>
      <c r="G4179" s="185"/>
      <c r="H4179" s="184"/>
      <c r="I4179" s="185"/>
      <c r="J4179" s="184"/>
      <c r="K4179" s="184"/>
    </row>
    <row r="4180" spans="1:11" ht="12.75">
      <c r="A4180">
        <v>677</v>
      </c>
      <c r="B4180">
        <v>681</v>
      </c>
      <c r="C4180" s="187">
        <v>7.300000190734863</v>
      </c>
      <c r="D4180">
        <v>0</v>
      </c>
      <c r="E4180" s="184"/>
      <c r="F4180" s="184"/>
      <c r="G4180" s="185"/>
      <c r="H4180" s="184"/>
      <c r="I4180" s="185"/>
      <c r="J4180" s="184"/>
      <c r="K4180" s="184"/>
    </row>
    <row r="4181" spans="1:11" ht="12.75">
      <c r="A4181">
        <v>677</v>
      </c>
      <c r="B4181">
        <v>685</v>
      </c>
      <c r="C4181" s="187">
        <v>10.800000190734863</v>
      </c>
      <c r="D4181">
        <v>0</v>
      </c>
      <c r="E4181" s="184"/>
      <c r="F4181" s="184"/>
      <c r="G4181" s="185"/>
      <c r="H4181" s="184"/>
      <c r="I4181" s="185"/>
      <c r="J4181" s="184"/>
      <c r="K4181" s="184"/>
    </row>
    <row r="4182" spans="1:11" ht="12.75">
      <c r="A4182">
        <v>677</v>
      </c>
      <c r="B4182">
        <v>686</v>
      </c>
      <c r="C4182" s="187">
        <v>12</v>
      </c>
      <c r="D4182">
        <v>0</v>
      </c>
      <c r="E4182" s="184"/>
      <c r="F4182" s="184"/>
      <c r="G4182" s="185"/>
      <c r="H4182" s="184"/>
      <c r="I4182" s="185"/>
      <c r="J4182" s="184"/>
      <c r="K4182" s="184"/>
    </row>
    <row r="4183" spans="1:11" ht="12.75">
      <c r="A4183">
        <v>678</v>
      </c>
      <c r="B4183">
        <v>657</v>
      </c>
      <c r="C4183" s="187">
        <v>13.100000381469727</v>
      </c>
      <c r="D4183">
        <v>0</v>
      </c>
      <c r="E4183" s="184"/>
      <c r="F4183" s="184"/>
      <c r="G4183" s="185"/>
      <c r="H4183" s="184"/>
      <c r="I4183" s="185"/>
      <c r="J4183" s="184"/>
      <c r="K4183" s="184"/>
    </row>
    <row r="4184" spans="1:11" ht="12.75">
      <c r="A4184">
        <v>678</v>
      </c>
      <c r="B4184">
        <v>664</v>
      </c>
      <c r="C4184" s="187">
        <v>21.799999237060547</v>
      </c>
      <c r="D4184">
        <v>0</v>
      </c>
      <c r="E4184" s="184"/>
      <c r="F4184" s="184"/>
      <c r="G4184" s="185"/>
      <c r="H4184" s="184"/>
      <c r="I4184" s="185"/>
      <c r="J4184" s="184"/>
      <c r="K4184" s="184"/>
    </row>
    <row r="4185" spans="1:11" ht="12.75">
      <c r="A4185">
        <v>678</v>
      </c>
      <c r="B4185">
        <v>667</v>
      </c>
      <c r="C4185" s="187">
        <v>11.399999618530273</v>
      </c>
      <c r="D4185">
        <v>0</v>
      </c>
      <c r="E4185" s="184"/>
      <c r="F4185" s="184"/>
      <c r="G4185" s="185"/>
      <c r="H4185" s="184"/>
      <c r="I4185" s="185"/>
      <c r="J4185" s="184"/>
      <c r="K4185" s="184"/>
    </row>
    <row r="4186" spans="1:11" ht="12.75">
      <c r="A4186">
        <v>678</v>
      </c>
      <c r="B4186">
        <v>671</v>
      </c>
      <c r="C4186" s="187">
        <v>21.700000762939453</v>
      </c>
      <c r="D4186">
        <v>0</v>
      </c>
      <c r="E4186" s="184"/>
      <c r="F4186" s="184"/>
      <c r="G4186" s="185"/>
      <c r="H4186" s="184"/>
      <c r="I4186" s="185"/>
      <c r="J4186" s="184"/>
      <c r="K4186" s="184"/>
    </row>
    <row r="4187" spans="1:11" ht="12.75">
      <c r="A4187">
        <v>678</v>
      </c>
      <c r="B4187">
        <v>672</v>
      </c>
      <c r="C4187" s="187">
        <v>7.099999904632568</v>
      </c>
      <c r="D4187">
        <v>0</v>
      </c>
      <c r="E4187" s="184"/>
      <c r="F4187" s="184"/>
      <c r="G4187" s="185"/>
      <c r="H4187" s="184"/>
      <c r="I4187" s="185"/>
      <c r="J4187" s="184"/>
      <c r="K4187" s="184"/>
    </row>
    <row r="4188" spans="1:11" ht="12.75">
      <c r="A4188">
        <v>678</v>
      </c>
      <c r="B4188">
        <v>674</v>
      </c>
      <c r="C4188" s="187">
        <v>7.699999809265137</v>
      </c>
      <c r="D4188">
        <v>0</v>
      </c>
      <c r="E4188" s="184"/>
      <c r="F4188" s="184"/>
      <c r="G4188" s="185"/>
      <c r="H4188" s="184"/>
      <c r="I4188" s="185"/>
      <c r="J4188" s="184"/>
      <c r="K4188" s="184"/>
    </row>
    <row r="4189" spans="1:11" ht="12.75">
      <c r="A4189">
        <v>678</v>
      </c>
      <c r="B4189">
        <v>675</v>
      </c>
      <c r="C4189" s="187">
        <v>5.5</v>
      </c>
      <c r="D4189">
        <v>0</v>
      </c>
      <c r="E4189" s="184"/>
      <c r="F4189" s="184"/>
      <c r="G4189" s="185"/>
      <c r="H4189" s="184"/>
      <c r="I4189" s="185"/>
      <c r="J4189" s="184"/>
      <c r="K4189" s="184"/>
    </row>
    <row r="4190" spans="1:11" ht="12.75">
      <c r="A4190">
        <v>678</v>
      </c>
      <c r="B4190">
        <v>677</v>
      </c>
      <c r="C4190" s="187">
        <v>3.799999952316284</v>
      </c>
      <c r="D4190">
        <v>0</v>
      </c>
      <c r="E4190" s="184"/>
      <c r="F4190" s="184"/>
      <c r="G4190" s="185"/>
      <c r="H4190" s="184"/>
      <c r="I4190" s="185"/>
      <c r="J4190" s="184"/>
      <c r="K4190" s="184"/>
    </row>
    <row r="4191" spans="1:11" ht="12.75">
      <c r="A4191">
        <v>678</v>
      </c>
      <c r="B4191">
        <v>680</v>
      </c>
      <c r="C4191" s="187">
        <v>3.299999952316284</v>
      </c>
      <c r="D4191">
        <v>0</v>
      </c>
      <c r="E4191" s="184"/>
      <c r="F4191" s="184"/>
      <c r="G4191" s="185"/>
      <c r="H4191" s="184"/>
      <c r="I4191" s="185"/>
      <c r="J4191" s="184"/>
      <c r="K4191" s="184"/>
    </row>
    <row r="4192" spans="1:11" ht="12.75">
      <c r="A4192">
        <v>678</v>
      </c>
      <c r="B4192">
        <v>681</v>
      </c>
      <c r="C4192" s="187">
        <v>7.699999809265137</v>
      </c>
      <c r="D4192">
        <v>0</v>
      </c>
      <c r="E4192" s="184"/>
      <c r="F4192" s="184"/>
      <c r="G4192" s="185"/>
      <c r="H4192" s="184"/>
      <c r="I4192" s="185"/>
      <c r="J4192" s="184"/>
      <c r="K4192" s="184"/>
    </row>
    <row r="4193" spans="1:11" ht="12.75">
      <c r="A4193">
        <v>678</v>
      </c>
      <c r="B4193">
        <v>683</v>
      </c>
      <c r="C4193" s="187">
        <v>32.79999923706055</v>
      </c>
      <c r="D4193">
        <v>0</v>
      </c>
      <c r="E4193" s="184"/>
      <c r="F4193" s="184"/>
      <c r="G4193" s="185"/>
      <c r="H4193" s="184"/>
      <c r="I4193" s="185"/>
      <c r="J4193" s="184"/>
      <c r="K4193" s="184"/>
    </row>
    <row r="4194" spans="1:11" ht="12.75">
      <c r="A4194">
        <v>680</v>
      </c>
      <c r="B4194">
        <v>664</v>
      </c>
      <c r="C4194" s="187">
        <v>23.799999237060547</v>
      </c>
      <c r="D4194">
        <v>0</v>
      </c>
      <c r="E4194" s="184"/>
      <c r="F4194" s="184"/>
      <c r="G4194" s="185"/>
      <c r="H4194" s="184"/>
      <c r="I4194" s="185"/>
      <c r="J4194" s="184"/>
      <c r="K4194" s="184"/>
    </row>
    <row r="4195" spans="1:11" ht="12.75">
      <c r="A4195">
        <v>680</v>
      </c>
      <c r="B4195">
        <v>671</v>
      </c>
      <c r="C4195" s="187">
        <v>23</v>
      </c>
      <c r="D4195">
        <v>0</v>
      </c>
      <c r="E4195" s="184"/>
      <c r="F4195" s="184"/>
      <c r="G4195" s="185"/>
      <c r="H4195" s="184"/>
      <c r="I4195" s="185"/>
      <c r="J4195" s="184"/>
      <c r="K4195" s="184"/>
    </row>
    <row r="4196" spans="1:11" ht="12.75">
      <c r="A4196">
        <v>680</v>
      </c>
      <c r="B4196">
        <v>677</v>
      </c>
      <c r="C4196" s="187">
        <v>5.800000190734863</v>
      </c>
      <c r="D4196">
        <v>0</v>
      </c>
      <c r="E4196" s="184"/>
      <c r="F4196" s="184"/>
      <c r="G4196" s="185"/>
      <c r="H4196" s="184"/>
      <c r="I4196" s="185"/>
      <c r="J4196" s="184"/>
      <c r="K4196" s="184"/>
    </row>
    <row r="4197" spans="1:11" ht="12.75">
      <c r="A4197">
        <v>680</v>
      </c>
      <c r="B4197">
        <v>678</v>
      </c>
      <c r="C4197" s="187">
        <v>3.299999952316284</v>
      </c>
      <c r="D4197">
        <v>0</v>
      </c>
      <c r="E4197" s="184"/>
      <c r="F4197" s="184"/>
      <c r="G4197" s="185"/>
      <c r="H4197" s="184"/>
      <c r="I4197" s="185"/>
      <c r="J4197" s="184"/>
      <c r="K4197" s="184"/>
    </row>
    <row r="4198" spans="1:11" ht="12.75">
      <c r="A4198">
        <v>680</v>
      </c>
      <c r="B4198">
        <v>681</v>
      </c>
      <c r="C4198" s="187">
        <v>6.099999904632568</v>
      </c>
      <c r="D4198">
        <v>0</v>
      </c>
      <c r="E4198" s="184"/>
      <c r="F4198" s="184"/>
      <c r="G4198" s="185"/>
      <c r="H4198" s="184"/>
      <c r="I4198" s="185"/>
      <c r="J4198" s="184"/>
      <c r="K4198" s="184"/>
    </row>
    <row r="4199" spans="1:11" ht="12.75">
      <c r="A4199">
        <v>680</v>
      </c>
      <c r="B4199">
        <v>683</v>
      </c>
      <c r="C4199" s="187">
        <v>32.099998474121094</v>
      </c>
      <c r="D4199">
        <v>0</v>
      </c>
      <c r="E4199" s="184"/>
      <c r="F4199" s="184"/>
      <c r="G4199" s="185"/>
      <c r="H4199" s="184"/>
      <c r="I4199" s="185"/>
      <c r="J4199" s="184"/>
      <c r="K4199" s="184"/>
    </row>
    <row r="4200" spans="1:11" ht="12.75">
      <c r="A4200">
        <v>680</v>
      </c>
      <c r="B4200">
        <v>685</v>
      </c>
      <c r="C4200" s="187">
        <v>7.199999809265137</v>
      </c>
      <c r="D4200">
        <v>0</v>
      </c>
      <c r="E4200" s="184"/>
      <c r="F4200" s="184"/>
      <c r="G4200" s="185"/>
      <c r="H4200" s="184"/>
      <c r="I4200" s="185"/>
      <c r="J4200" s="184"/>
      <c r="K4200" s="184"/>
    </row>
    <row r="4201" spans="1:11" ht="12.75">
      <c r="A4201">
        <v>680</v>
      </c>
      <c r="B4201">
        <v>686</v>
      </c>
      <c r="C4201" s="187">
        <v>6.300000190734863</v>
      </c>
      <c r="D4201">
        <v>0</v>
      </c>
      <c r="E4201" s="184"/>
      <c r="F4201" s="184"/>
      <c r="G4201" s="185"/>
      <c r="H4201" s="184"/>
      <c r="I4201" s="185"/>
      <c r="J4201" s="184"/>
      <c r="K4201" s="184"/>
    </row>
    <row r="4202" spans="1:11" ht="12.75">
      <c r="A4202">
        <v>681</v>
      </c>
      <c r="B4202">
        <v>677</v>
      </c>
      <c r="C4202" s="187">
        <v>7.300000190734863</v>
      </c>
      <c r="D4202">
        <v>0</v>
      </c>
      <c r="E4202" s="184"/>
      <c r="F4202" s="184"/>
      <c r="G4202" s="185"/>
      <c r="H4202" s="184"/>
      <c r="I4202" s="185"/>
      <c r="J4202" s="184"/>
      <c r="K4202" s="184"/>
    </row>
    <row r="4203" spans="1:11" ht="12.75">
      <c r="A4203">
        <v>681</v>
      </c>
      <c r="B4203">
        <v>678</v>
      </c>
      <c r="C4203" s="187">
        <v>7.699999809265137</v>
      </c>
      <c r="D4203">
        <v>0</v>
      </c>
      <c r="E4203" s="184"/>
      <c r="F4203" s="184"/>
      <c r="G4203" s="185"/>
      <c r="H4203" s="184"/>
      <c r="I4203" s="185"/>
      <c r="J4203" s="184"/>
      <c r="K4203" s="184"/>
    </row>
    <row r="4204" spans="1:11" ht="12.75">
      <c r="A4204">
        <v>681</v>
      </c>
      <c r="B4204">
        <v>680</v>
      </c>
      <c r="C4204" s="187">
        <v>6.099999904632568</v>
      </c>
      <c r="D4204">
        <v>0</v>
      </c>
      <c r="E4204" s="184"/>
      <c r="F4204" s="184"/>
      <c r="G4204" s="185"/>
      <c r="H4204" s="184"/>
      <c r="I4204" s="185"/>
      <c r="J4204" s="184"/>
      <c r="K4204" s="184"/>
    </row>
    <row r="4205" spans="1:11" ht="12.75">
      <c r="A4205">
        <v>681</v>
      </c>
      <c r="B4205">
        <v>685</v>
      </c>
      <c r="C4205" s="187">
        <v>5.300000190734863</v>
      </c>
      <c r="D4205">
        <v>0</v>
      </c>
      <c r="E4205" s="184"/>
      <c r="F4205" s="184"/>
      <c r="G4205" s="185"/>
      <c r="H4205" s="184"/>
      <c r="I4205" s="185"/>
      <c r="J4205" s="184"/>
      <c r="K4205" s="184"/>
    </row>
    <row r="4206" spans="1:11" ht="12.75">
      <c r="A4206">
        <v>681</v>
      </c>
      <c r="B4206">
        <v>686</v>
      </c>
      <c r="C4206" s="187">
        <v>8.5</v>
      </c>
      <c r="D4206">
        <v>0</v>
      </c>
      <c r="E4206" s="184"/>
      <c r="F4206" s="184"/>
      <c r="G4206" s="185"/>
      <c r="H4206" s="184"/>
      <c r="I4206" s="185"/>
      <c r="J4206" s="184"/>
      <c r="K4206" s="184"/>
    </row>
    <row r="4207" spans="1:11" ht="12.75">
      <c r="A4207">
        <v>681</v>
      </c>
      <c r="B4207">
        <v>687</v>
      </c>
      <c r="C4207" s="187">
        <v>8.300000190734863</v>
      </c>
      <c r="D4207">
        <v>0</v>
      </c>
      <c r="E4207" s="184"/>
      <c r="F4207" s="184"/>
      <c r="G4207" s="185"/>
      <c r="H4207" s="184"/>
      <c r="I4207" s="185"/>
      <c r="J4207" s="184"/>
      <c r="K4207" s="184"/>
    </row>
    <row r="4208" spans="1:11" ht="12.75">
      <c r="A4208">
        <v>683</v>
      </c>
      <c r="B4208">
        <v>648</v>
      </c>
      <c r="C4208" s="187">
        <v>38.5</v>
      </c>
      <c r="D4208">
        <v>0</v>
      </c>
      <c r="E4208" s="184"/>
      <c r="F4208" s="184"/>
      <c r="G4208" s="185"/>
      <c r="H4208" s="184"/>
      <c r="I4208" s="185"/>
      <c r="J4208" s="184"/>
      <c r="K4208" s="184"/>
    </row>
    <row r="4209" spans="1:11" ht="12.75">
      <c r="A4209">
        <v>683</v>
      </c>
      <c r="B4209">
        <v>667</v>
      </c>
      <c r="C4209" s="187">
        <v>36.900001525878906</v>
      </c>
      <c r="D4209">
        <v>0</v>
      </c>
      <c r="E4209" s="184"/>
      <c r="F4209" s="184"/>
      <c r="G4209" s="185"/>
      <c r="H4209" s="184"/>
      <c r="I4209" s="185"/>
      <c r="J4209" s="184"/>
      <c r="K4209" s="184"/>
    </row>
    <row r="4210" spans="1:11" ht="12.75">
      <c r="A4210">
        <v>683</v>
      </c>
      <c r="B4210">
        <v>670</v>
      </c>
      <c r="C4210" s="187">
        <v>16.5</v>
      </c>
      <c r="D4210">
        <v>0</v>
      </c>
      <c r="E4210" s="184"/>
      <c r="F4210" s="184"/>
      <c r="G4210" s="185"/>
      <c r="H4210" s="184"/>
      <c r="I4210" s="185"/>
      <c r="J4210" s="184"/>
      <c r="K4210" s="184"/>
    </row>
    <row r="4211" spans="1:11" ht="12.75">
      <c r="A4211">
        <v>683</v>
      </c>
      <c r="B4211">
        <v>671</v>
      </c>
      <c r="C4211" s="187">
        <v>19.299999237060547</v>
      </c>
      <c r="D4211">
        <v>0</v>
      </c>
      <c r="E4211" s="184"/>
      <c r="F4211" s="184"/>
      <c r="G4211" s="185"/>
      <c r="H4211" s="184"/>
      <c r="I4211" s="185"/>
      <c r="J4211" s="184"/>
      <c r="K4211" s="184"/>
    </row>
    <row r="4212" spans="1:11" ht="12.75">
      <c r="A4212">
        <v>683</v>
      </c>
      <c r="B4212">
        <v>672</v>
      </c>
      <c r="C4212" s="187">
        <v>36.5</v>
      </c>
      <c r="D4212">
        <v>0</v>
      </c>
      <c r="E4212" s="184"/>
      <c r="F4212" s="184"/>
      <c r="G4212" s="185"/>
      <c r="H4212" s="184"/>
      <c r="I4212" s="185"/>
      <c r="J4212" s="184"/>
      <c r="K4212" s="184"/>
    </row>
    <row r="4213" spans="1:11" ht="12.75">
      <c r="A4213">
        <v>683</v>
      </c>
      <c r="B4213">
        <v>678</v>
      </c>
      <c r="C4213" s="187">
        <v>32.79999923706055</v>
      </c>
      <c r="D4213">
        <v>0</v>
      </c>
      <c r="E4213" s="184"/>
      <c r="F4213" s="184"/>
      <c r="G4213" s="185"/>
      <c r="H4213" s="184"/>
      <c r="I4213" s="185"/>
      <c r="J4213" s="184"/>
      <c r="K4213" s="184"/>
    </row>
    <row r="4214" spans="1:11" ht="12.75">
      <c r="A4214">
        <v>683</v>
      </c>
      <c r="B4214">
        <v>680</v>
      </c>
      <c r="C4214" s="187">
        <v>32.099998474121094</v>
      </c>
      <c r="D4214">
        <v>0</v>
      </c>
      <c r="E4214" s="184"/>
      <c r="F4214" s="184"/>
      <c r="G4214" s="185"/>
      <c r="H4214" s="184"/>
      <c r="I4214" s="185"/>
      <c r="J4214" s="184"/>
      <c r="K4214" s="184"/>
    </row>
    <row r="4215" spans="1:11" ht="12.75">
      <c r="A4215">
        <v>683</v>
      </c>
      <c r="B4215">
        <v>686</v>
      </c>
      <c r="C4215" s="187">
        <v>30.799999237060547</v>
      </c>
      <c r="D4215">
        <v>0</v>
      </c>
      <c r="E4215" s="184"/>
      <c r="F4215" s="184"/>
      <c r="G4215" s="185"/>
      <c r="H4215" s="184"/>
      <c r="I4215" s="185"/>
      <c r="J4215" s="184"/>
      <c r="K4215" s="184"/>
    </row>
    <row r="4216" spans="1:11" ht="12.75">
      <c r="A4216">
        <v>683</v>
      </c>
      <c r="B4216">
        <v>690</v>
      </c>
      <c r="C4216" s="187">
        <v>32.29999923706055</v>
      </c>
      <c r="D4216">
        <v>0</v>
      </c>
      <c r="E4216" s="184"/>
      <c r="F4216" s="184"/>
      <c r="G4216" s="185"/>
      <c r="H4216" s="184"/>
      <c r="I4216" s="185"/>
      <c r="J4216" s="184"/>
      <c r="K4216" s="184"/>
    </row>
    <row r="4217" spans="1:11" ht="12.75">
      <c r="A4217">
        <v>683</v>
      </c>
      <c r="B4217">
        <v>696</v>
      </c>
      <c r="C4217" s="187">
        <v>33.29999923706055</v>
      </c>
      <c r="D4217">
        <v>0</v>
      </c>
      <c r="E4217" s="184"/>
      <c r="F4217" s="184"/>
      <c r="G4217" s="185"/>
      <c r="H4217" s="184"/>
      <c r="I4217" s="185"/>
      <c r="J4217" s="184"/>
      <c r="K4217" s="184"/>
    </row>
    <row r="4218" spans="1:11" ht="12.75">
      <c r="A4218">
        <v>683</v>
      </c>
      <c r="B4218">
        <v>709</v>
      </c>
      <c r="C4218" s="187">
        <v>38.29999923706055</v>
      </c>
      <c r="D4218">
        <v>0</v>
      </c>
      <c r="E4218" s="184"/>
      <c r="F4218" s="184"/>
      <c r="G4218" s="185"/>
      <c r="H4218" s="184"/>
      <c r="I4218" s="185"/>
      <c r="J4218" s="184"/>
      <c r="K4218" s="184"/>
    </row>
    <row r="4219" spans="1:11" ht="12.75">
      <c r="A4219">
        <v>683</v>
      </c>
      <c r="B4219">
        <v>716</v>
      </c>
      <c r="C4219" s="187">
        <v>51.5</v>
      </c>
      <c r="D4219">
        <v>0</v>
      </c>
      <c r="E4219" s="184"/>
      <c r="F4219" s="184"/>
      <c r="G4219" s="185"/>
      <c r="H4219" s="184"/>
      <c r="I4219" s="185"/>
      <c r="J4219" s="184"/>
      <c r="K4219" s="184"/>
    </row>
    <row r="4220" spans="1:11" ht="12.75">
      <c r="A4220">
        <v>683</v>
      </c>
      <c r="B4220">
        <v>720</v>
      </c>
      <c r="C4220" s="187">
        <v>55</v>
      </c>
      <c r="D4220">
        <v>0</v>
      </c>
      <c r="E4220" s="184"/>
      <c r="F4220" s="184"/>
      <c r="G4220" s="185"/>
      <c r="H4220" s="184"/>
      <c r="I4220" s="185"/>
      <c r="J4220" s="184"/>
      <c r="K4220" s="184"/>
    </row>
    <row r="4221" spans="1:11" ht="12.75">
      <c r="A4221">
        <v>683</v>
      </c>
      <c r="B4221">
        <v>740</v>
      </c>
      <c r="C4221" s="187">
        <v>75</v>
      </c>
      <c r="D4221">
        <v>0</v>
      </c>
      <c r="E4221" s="184"/>
      <c r="F4221" s="184"/>
      <c r="G4221" s="185"/>
      <c r="H4221" s="184"/>
      <c r="I4221" s="185"/>
      <c r="J4221" s="184"/>
      <c r="K4221" s="184"/>
    </row>
    <row r="4222" spans="1:11" ht="12.75">
      <c r="A4222">
        <v>685</v>
      </c>
      <c r="B4222">
        <v>677</v>
      </c>
      <c r="C4222" s="187">
        <v>10.800000190734863</v>
      </c>
      <c r="D4222">
        <v>0</v>
      </c>
      <c r="E4222" s="184"/>
      <c r="F4222" s="184"/>
      <c r="G4222" s="185"/>
      <c r="H4222" s="184"/>
      <c r="I4222" s="185"/>
      <c r="J4222" s="184"/>
      <c r="K4222" s="184"/>
    </row>
    <row r="4223" spans="1:11" ht="12.75">
      <c r="A4223">
        <v>685</v>
      </c>
      <c r="B4223">
        <v>680</v>
      </c>
      <c r="C4223" s="187">
        <v>7.199999809265137</v>
      </c>
      <c r="D4223">
        <v>0</v>
      </c>
      <c r="E4223" s="184"/>
      <c r="F4223" s="184"/>
      <c r="G4223" s="185"/>
      <c r="H4223" s="184"/>
      <c r="I4223" s="185"/>
      <c r="J4223" s="184"/>
      <c r="K4223" s="184"/>
    </row>
    <row r="4224" spans="1:11" ht="12.75">
      <c r="A4224">
        <v>685</v>
      </c>
      <c r="B4224">
        <v>681</v>
      </c>
      <c r="C4224" s="187">
        <v>5.300000190734863</v>
      </c>
      <c r="D4224">
        <v>0</v>
      </c>
      <c r="E4224" s="184"/>
      <c r="F4224" s="184"/>
      <c r="G4224" s="185"/>
      <c r="H4224" s="184"/>
      <c r="I4224" s="185"/>
      <c r="J4224" s="184"/>
      <c r="K4224" s="184"/>
    </row>
    <row r="4225" spans="1:11" ht="12.75">
      <c r="A4225">
        <v>685</v>
      </c>
      <c r="B4225">
        <v>686</v>
      </c>
      <c r="C4225" s="187">
        <v>4.199999809265137</v>
      </c>
      <c r="D4225">
        <v>0</v>
      </c>
      <c r="E4225" s="184"/>
      <c r="F4225" s="184"/>
      <c r="G4225" s="185"/>
      <c r="H4225" s="184"/>
      <c r="I4225" s="185"/>
      <c r="J4225" s="184"/>
      <c r="K4225" s="184"/>
    </row>
    <row r="4226" spans="1:11" ht="12.75">
      <c r="A4226">
        <v>685</v>
      </c>
      <c r="B4226">
        <v>687</v>
      </c>
      <c r="C4226" s="187">
        <v>4.199999809265137</v>
      </c>
      <c r="D4226">
        <v>0</v>
      </c>
      <c r="E4226" s="184"/>
      <c r="F4226" s="184"/>
      <c r="G4226" s="185"/>
      <c r="H4226" s="184"/>
      <c r="I4226" s="185"/>
      <c r="J4226" s="184"/>
      <c r="K4226" s="184"/>
    </row>
    <row r="4227" spans="1:11" ht="12.75">
      <c r="A4227">
        <v>685</v>
      </c>
      <c r="B4227">
        <v>689</v>
      </c>
      <c r="C4227" s="187">
        <v>4.400000095367432</v>
      </c>
      <c r="D4227">
        <v>0</v>
      </c>
      <c r="E4227" s="184"/>
      <c r="F4227" s="184"/>
      <c r="G4227" s="185"/>
      <c r="H4227" s="184"/>
      <c r="I4227" s="185"/>
      <c r="J4227" s="184"/>
      <c r="K4227" s="184"/>
    </row>
    <row r="4228" spans="1:11" ht="12.75">
      <c r="A4228">
        <v>685</v>
      </c>
      <c r="B4228">
        <v>690</v>
      </c>
      <c r="C4228" s="187">
        <v>7.5</v>
      </c>
      <c r="D4228">
        <v>0</v>
      </c>
      <c r="E4228" s="184"/>
      <c r="F4228" s="184"/>
      <c r="G4228" s="185"/>
      <c r="H4228" s="184"/>
      <c r="I4228" s="185"/>
      <c r="J4228" s="184"/>
      <c r="K4228" s="184"/>
    </row>
    <row r="4229" spans="1:11" ht="12.75">
      <c r="A4229">
        <v>685</v>
      </c>
      <c r="B4229">
        <v>692</v>
      </c>
      <c r="C4229" s="187">
        <v>8.699999809265137</v>
      </c>
      <c r="D4229">
        <v>0</v>
      </c>
      <c r="E4229" s="184"/>
      <c r="F4229" s="184"/>
      <c r="G4229" s="185"/>
      <c r="H4229" s="184"/>
      <c r="I4229" s="185"/>
      <c r="J4229" s="184"/>
      <c r="K4229" s="184"/>
    </row>
    <row r="4230" spans="1:11" ht="12.75">
      <c r="A4230">
        <v>686</v>
      </c>
      <c r="B4230">
        <v>661</v>
      </c>
      <c r="C4230" s="187">
        <v>29.399999618530273</v>
      </c>
      <c r="D4230">
        <v>0</v>
      </c>
      <c r="E4230" s="184"/>
      <c r="F4230" s="184"/>
      <c r="G4230" s="185"/>
      <c r="H4230" s="184"/>
      <c r="I4230" s="185"/>
      <c r="J4230" s="184"/>
      <c r="K4230" s="184"/>
    </row>
    <row r="4231" spans="1:11" ht="12.75">
      <c r="A4231">
        <v>686</v>
      </c>
      <c r="B4231">
        <v>664</v>
      </c>
      <c r="C4231" s="187">
        <v>28.299999237060547</v>
      </c>
      <c r="D4231">
        <v>0</v>
      </c>
      <c r="E4231" s="184"/>
      <c r="F4231" s="184"/>
      <c r="G4231" s="185"/>
      <c r="H4231" s="184"/>
      <c r="I4231" s="185"/>
      <c r="J4231" s="184"/>
      <c r="K4231" s="184"/>
    </row>
    <row r="4232" spans="1:11" ht="12.75">
      <c r="A4232">
        <v>686</v>
      </c>
      <c r="B4232">
        <v>665</v>
      </c>
      <c r="C4232" s="187">
        <v>37.79999923706055</v>
      </c>
      <c r="D4232">
        <v>0</v>
      </c>
      <c r="E4232" s="184"/>
      <c r="F4232" s="184"/>
      <c r="G4232" s="185"/>
      <c r="H4232" s="184"/>
      <c r="I4232" s="185"/>
      <c r="J4232" s="184"/>
      <c r="K4232" s="184"/>
    </row>
    <row r="4233" spans="1:11" ht="12.75">
      <c r="A4233">
        <v>686</v>
      </c>
      <c r="B4233">
        <v>670</v>
      </c>
      <c r="C4233" s="187">
        <v>38.79999923706055</v>
      </c>
      <c r="D4233">
        <v>0</v>
      </c>
      <c r="E4233" s="184"/>
      <c r="F4233" s="184"/>
      <c r="G4233" s="185"/>
      <c r="H4233" s="184"/>
      <c r="I4233" s="185"/>
      <c r="J4233" s="184"/>
      <c r="K4233" s="184"/>
    </row>
    <row r="4234" spans="1:11" ht="12.75">
      <c r="A4234">
        <v>686</v>
      </c>
      <c r="B4234">
        <v>671</v>
      </c>
      <c r="C4234" s="187">
        <v>25.5</v>
      </c>
      <c r="D4234">
        <v>0</v>
      </c>
      <c r="E4234" s="184"/>
      <c r="F4234" s="184"/>
      <c r="G4234" s="185"/>
      <c r="H4234" s="184"/>
      <c r="I4234" s="185"/>
      <c r="J4234" s="184"/>
      <c r="K4234" s="184"/>
    </row>
    <row r="4235" spans="1:11" ht="12.75">
      <c r="A4235">
        <v>686</v>
      </c>
      <c r="B4235">
        <v>677</v>
      </c>
      <c r="C4235" s="187">
        <v>12</v>
      </c>
      <c r="D4235">
        <v>0</v>
      </c>
      <c r="E4235" s="184"/>
      <c r="F4235" s="184"/>
      <c r="G4235" s="185"/>
      <c r="H4235" s="184"/>
      <c r="I4235" s="185"/>
      <c r="J4235" s="184"/>
      <c r="K4235" s="184"/>
    </row>
    <row r="4236" spans="1:11" ht="12.75">
      <c r="A4236">
        <v>686</v>
      </c>
      <c r="B4236">
        <v>680</v>
      </c>
      <c r="C4236" s="187">
        <v>6.300000190734863</v>
      </c>
      <c r="D4236">
        <v>0</v>
      </c>
      <c r="E4236" s="184"/>
      <c r="F4236" s="184"/>
      <c r="G4236" s="185"/>
      <c r="H4236" s="184"/>
      <c r="I4236" s="185"/>
      <c r="J4236" s="184"/>
      <c r="K4236" s="184"/>
    </row>
    <row r="4237" spans="1:11" ht="12.75">
      <c r="A4237">
        <v>686</v>
      </c>
      <c r="B4237">
        <v>681</v>
      </c>
      <c r="C4237" s="187">
        <v>8.5</v>
      </c>
      <c r="D4237">
        <v>0</v>
      </c>
      <c r="E4237" s="184"/>
      <c r="F4237" s="184"/>
      <c r="G4237" s="185"/>
      <c r="H4237" s="184"/>
      <c r="I4237" s="185"/>
      <c r="J4237" s="184"/>
      <c r="K4237" s="184"/>
    </row>
    <row r="4238" spans="1:11" ht="12.75">
      <c r="A4238">
        <v>686</v>
      </c>
      <c r="B4238">
        <v>683</v>
      </c>
      <c r="C4238" s="187">
        <v>30.799999237060547</v>
      </c>
      <c r="D4238">
        <v>0</v>
      </c>
      <c r="E4238" s="184"/>
      <c r="F4238" s="184"/>
      <c r="G4238" s="185"/>
      <c r="H4238" s="184"/>
      <c r="I4238" s="185"/>
      <c r="J4238" s="184"/>
      <c r="K4238" s="184"/>
    </row>
    <row r="4239" spans="1:11" ht="12.75">
      <c r="A4239">
        <v>686</v>
      </c>
      <c r="B4239">
        <v>685</v>
      </c>
      <c r="C4239" s="187">
        <v>4.199999809265137</v>
      </c>
      <c r="D4239">
        <v>0</v>
      </c>
      <c r="E4239" s="184"/>
      <c r="F4239" s="184"/>
      <c r="G4239" s="185"/>
      <c r="H4239" s="184"/>
      <c r="I4239" s="185"/>
      <c r="J4239" s="184"/>
      <c r="K4239" s="184"/>
    </row>
    <row r="4240" spans="1:11" ht="12.75">
      <c r="A4240">
        <v>686</v>
      </c>
      <c r="B4240">
        <v>689</v>
      </c>
      <c r="C4240" s="187">
        <v>4.199999809265137</v>
      </c>
      <c r="D4240">
        <v>0</v>
      </c>
      <c r="E4240" s="184"/>
      <c r="F4240" s="184"/>
      <c r="G4240" s="185"/>
      <c r="H4240" s="184"/>
      <c r="I4240" s="185"/>
      <c r="J4240" s="184"/>
      <c r="K4240" s="184"/>
    </row>
    <row r="4241" spans="1:11" ht="12.75">
      <c r="A4241">
        <v>686</v>
      </c>
      <c r="B4241">
        <v>690</v>
      </c>
      <c r="C4241" s="187">
        <v>4.800000190734863</v>
      </c>
      <c r="D4241">
        <v>0</v>
      </c>
      <c r="E4241" s="184"/>
      <c r="F4241" s="184"/>
      <c r="G4241" s="185"/>
      <c r="H4241" s="184"/>
      <c r="I4241" s="185"/>
      <c r="J4241" s="184"/>
      <c r="K4241" s="184"/>
    </row>
    <row r="4242" spans="1:11" ht="12.75">
      <c r="A4242">
        <v>686</v>
      </c>
      <c r="B4242">
        <v>696</v>
      </c>
      <c r="C4242" s="187">
        <v>16.200000762939453</v>
      </c>
      <c r="D4242">
        <v>0</v>
      </c>
      <c r="E4242" s="184"/>
      <c r="F4242" s="184"/>
      <c r="G4242" s="185"/>
      <c r="H4242" s="184"/>
      <c r="I4242" s="185"/>
      <c r="J4242" s="184"/>
      <c r="K4242" s="184"/>
    </row>
    <row r="4243" spans="1:11" ht="12.75">
      <c r="A4243">
        <v>686</v>
      </c>
      <c r="B4243">
        <v>936</v>
      </c>
      <c r="C4243" s="187">
        <v>109.5999984741211</v>
      </c>
      <c r="D4243">
        <v>0</v>
      </c>
      <c r="E4243" s="184"/>
      <c r="F4243" s="184"/>
      <c r="G4243" s="185"/>
      <c r="H4243" s="184"/>
      <c r="I4243" s="185"/>
      <c r="J4243" s="184"/>
      <c r="K4243" s="184"/>
    </row>
    <row r="4244" spans="1:11" ht="12.75">
      <c r="A4244">
        <v>686</v>
      </c>
      <c r="B4244">
        <v>937</v>
      </c>
      <c r="C4244" s="187">
        <v>106.4000015258789</v>
      </c>
      <c r="D4244">
        <v>0</v>
      </c>
      <c r="E4244" s="184"/>
      <c r="F4244" s="184"/>
      <c r="G4244" s="185"/>
      <c r="H4244" s="184"/>
      <c r="I4244" s="185"/>
      <c r="J4244" s="184"/>
      <c r="K4244" s="184"/>
    </row>
    <row r="4245" spans="1:11" ht="12.75">
      <c r="A4245">
        <v>687</v>
      </c>
      <c r="B4245">
        <v>681</v>
      </c>
      <c r="C4245" s="187">
        <v>8.300000190734863</v>
      </c>
      <c r="D4245">
        <v>0</v>
      </c>
      <c r="E4245" s="184"/>
      <c r="F4245" s="184"/>
      <c r="G4245" s="185"/>
      <c r="H4245" s="184"/>
      <c r="I4245" s="185"/>
      <c r="J4245" s="184"/>
      <c r="K4245" s="184"/>
    </row>
    <row r="4246" spans="1:11" ht="12.75">
      <c r="A4246">
        <v>687</v>
      </c>
      <c r="B4246">
        <v>685</v>
      </c>
      <c r="C4246" s="187">
        <v>4.199999809265137</v>
      </c>
      <c r="D4246">
        <v>0</v>
      </c>
      <c r="E4246" s="184"/>
      <c r="F4246" s="184"/>
      <c r="G4246" s="185"/>
      <c r="H4246" s="184"/>
      <c r="I4246" s="185"/>
      <c r="J4246" s="184"/>
      <c r="K4246" s="184"/>
    </row>
    <row r="4247" spans="1:11" ht="12.75">
      <c r="A4247">
        <v>687</v>
      </c>
      <c r="B4247">
        <v>692</v>
      </c>
      <c r="C4247" s="187">
        <v>4.900000095367432</v>
      </c>
      <c r="D4247">
        <v>0</v>
      </c>
      <c r="E4247" s="184"/>
      <c r="F4247" s="184"/>
      <c r="G4247" s="185"/>
      <c r="H4247" s="184"/>
      <c r="I4247" s="185"/>
      <c r="J4247" s="184"/>
      <c r="K4247" s="184"/>
    </row>
    <row r="4248" spans="1:11" ht="12.75">
      <c r="A4248">
        <v>689</v>
      </c>
      <c r="B4248">
        <v>685</v>
      </c>
      <c r="C4248" s="187">
        <v>4.400000095367432</v>
      </c>
      <c r="D4248">
        <v>0</v>
      </c>
      <c r="E4248" s="184"/>
      <c r="F4248" s="184"/>
      <c r="G4248" s="185"/>
      <c r="H4248" s="184"/>
      <c r="I4248" s="185"/>
      <c r="J4248" s="184"/>
      <c r="K4248" s="184"/>
    </row>
    <row r="4249" spans="1:11" ht="12.75">
      <c r="A4249">
        <v>689</v>
      </c>
      <c r="B4249">
        <v>686</v>
      </c>
      <c r="C4249" s="187">
        <v>4.199999809265137</v>
      </c>
      <c r="D4249">
        <v>0</v>
      </c>
      <c r="E4249" s="184"/>
      <c r="F4249" s="184"/>
      <c r="G4249" s="185"/>
      <c r="H4249" s="184"/>
      <c r="I4249" s="185"/>
      <c r="J4249" s="184"/>
      <c r="K4249" s="184"/>
    </row>
    <row r="4250" spans="1:11" ht="12.75">
      <c r="A4250">
        <v>689</v>
      </c>
      <c r="B4250">
        <v>690</v>
      </c>
      <c r="C4250" s="187">
        <v>2.5999999046325684</v>
      </c>
      <c r="D4250">
        <v>0</v>
      </c>
      <c r="E4250" s="184"/>
      <c r="F4250" s="184"/>
      <c r="G4250" s="185"/>
      <c r="H4250" s="184"/>
      <c r="I4250" s="185"/>
      <c r="J4250" s="184"/>
      <c r="K4250" s="184"/>
    </row>
    <row r="4251" spans="1:11" ht="12.75">
      <c r="A4251">
        <v>689</v>
      </c>
      <c r="B4251">
        <v>692</v>
      </c>
      <c r="C4251" s="187">
        <v>4.900000095367432</v>
      </c>
      <c r="D4251">
        <v>0</v>
      </c>
      <c r="E4251" s="184"/>
      <c r="F4251" s="184"/>
      <c r="G4251" s="185"/>
      <c r="H4251" s="184"/>
      <c r="I4251" s="185"/>
      <c r="J4251" s="184"/>
      <c r="K4251" s="184"/>
    </row>
    <row r="4252" spans="1:11" ht="12.75">
      <c r="A4252">
        <v>689</v>
      </c>
      <c r="B4252">
        <v>693</v>
      </c>
      <c r="C4252" s="187">
        <v>8.899999618530273</v>
      </c>
      <c r="D4252">
        <v>0</v>
      </c>
      <c r="E4252" s="184"/>
      <c r="F4252" s="184"/>
      <c r="G4252" s="185"/>
      <c r="H4252" s="184"/>
      <c r="I4252" s="185"/>
      <c r="J4252" s="184"/>
      <c r="K4252" s="184"/>
    </row>
    <row r="4253" spans="1:11" ht="12.75">
      <c r="A4253">
        <v>689</v>
      </c>
      <c r="B4253">
        <v>697</v>
      </c>
      <c r="C4253" s="187">
        <v>13.199999809265137</v>
      </c>
      <c r="D4253">
        <v>0</v>
      </c>
      <c r="E4253" s="184"/>
      <c r="F4253" s="184"/>
      <c r="G4253" s="185"/>
      <c r="H4253" s="184"/>
      <c r="I4253" s="185"/>
      <c r="J4253" s="184"/>
      <c r="K4253" s="184"/>
    </row>
    <row r="4254" spans="1:11" ht="12.75">
      <c r="A4254">
        <v>690</v>
      </c>
      <c r="B4254">
        <v>683</v>
      </c>
      <c r="C4254" s="187">
        <v>32.29999923706055</v>
      </c>
      <c r="D4254">
        <v>0</v>
      </c>
      <c r="E4254" s="184"/>
      <c r="F4254" s="184"/>
      <c r="G4254" s="185"/>
      <c r="H4254" s="184"/>
      <c r="I4254" s="185"/>
      <c r="J4254" s="184"/>
      <c r="K4254" s="184"/>
    </row>
    <row r="4255" spans="1:11" ht="12.75">
      <c r="A4255">
        <v>690</v>
      </c>
      <c r="B4255">
        <v>685</v>
      </c>
      <c r="C4255" s="187">
        <v>7.5</v>
      </c>
      <c r="D4255">
        <v>0</v>
      </c>
      <c r="E4255" s="184"/>
      <c r="F4255" s="184"/>
      <c r="G4255" s="185"/>
      <c r="H4255" s="184"/>
      <c r="I4255" s="185"/>
      <c r="J4255" s="184"/>
      <c r="K4255" s="184"/>
    </row>
    <row r="4256" spans="1:11" ht="12.75">
      <c r="A4256">
        <v>690</v>
      </c>
      <c r="B4256">
        <v>686</v>
      </c>
      <c r="C4256" s="187">
        <v>4.800000190734863</v>
      </c>
      <c r="D4256">
        <v>0</v>
      </c>
      <c r="E4256" s="184"/>
      <c r="F4256" s="184"/>
      <c r="G4256" s="185"/>
      <c r="H4256" s="184"/>
      <c r="I4256" s="185"/>
      <c r="J4256" s="184"/>
      <c r="K4256" s="184"/>
    </row>
    <row r="4257" spans="1:11" ht="12.75">
      <c r="A4257">
        <v>690</v>
      </c>
      <c r="B4257">
        <v>689</v>
      </c>
      <c r="C4257" s="187">
        <v>2.5999999046325684</v>
      </c>
      <c r="D4257">
        <v>0</v>
      </c>
      <c r="E4257" s="184"/>
      <c r="F4257" s="184"/>
      <c r="G4257" s="185"/>
      <c r="H4257" s="184"/>
      <c r="I4257" s="185"/>
      <c r="J4257" s="184"/>
      <c r="K4257" s="184"/>
    </row>
    <row r="4258" spans="1:11" ht="12.75">
      <c r="A4258">
        <v>690</v>
      </c>
      <c r="B4258">
        <v>692</v>
      </c>
      <c r="C4258" s="187">
        <v>5.599999904632568</v>
      </c>
      <c r="D4258">
        <v>0</v>
      </c>
      <c r="E4258" s="184"/>
      <c r="F4258" s="184"/>
      <c r="G4258" s="185"/>
      <c r="H4258" s="184"/>
      <c r="I4258" s="185"/>
      <c r="J4258" s="184"/>
      <c r="K4258" s="184"/>
    </row>
    <row r="4259" spans="1:11" ht="12.75">
      <c r="A4259">
        <v>690</v>
      </c>
      <c r="B4259">
        <v>693</v>
      </c>
      <c r="C4259" s="187">
        <v>8.600000381469727</v>
      </c>
      <c r="D4259">
        <v>0</v>
      </c>
      <c r="E4259" s="184"/>
      <c r="F4259" s="184"/>
      <c r="G4259" s="185"/>
      <c r="H4259" s="184"/>
      <c r="I4259" s="185"/>
      <c r="J4259" s="184"/>
      <c r="K4259" s="184"/>
    </row>
    <row r="4260" spans="1:11" ht="12.75">
      <c r="A4260">
        <v>690</v>
      </c>
      <c r="B4260">
        <v>696</v>
      </c>
      <c r="C4260" s="187">
        <v>11.699999809265137</v>
      </c>
      <c r="D4260">
        <v>0</v>
      </c>
      <c r="E4260" s="184"/>
      <c r="F4260" s="184"/>
      <c r="G4260" s="185"/>
      <c r="H4260" s="184"/>
      <c r="I4260" s="185"/>
      <c r="J4260" s="184"/>
      <c r="K4260" s="184"/>
    </row>
    <row r="4261" spans="1:11" ht="12.75">
      <c r="A4261">
        <v>690</v>
      </c>
      <c r="B4261">
        <v>697</v>
      </c>
      <c r="C4261" s="187">
        <v>11.5</v>
      </c>
      <c r="D4261">
        <v>0</v>
      </c>
      <c r="E4261" s="184"/>
      <c r="F4261" s="184"/>
      <c r="G4261" s="185"/>
      <c r="H4261" s="184"/>
      <c r="I4261" s="185"/>
      <c r="J4261" s="184"/>
      <c r="K4261" s="184"/>
    </row>
    <row r="4262" spans="1:11" ht="12.75">
      <c r="A4262">
        <v>692</v>
      </c>
      <c r="B4262">
        <v>685</v>
      </c>
      <c r="C4262" s="187">
        <v>8.699999809265137</v>
      </c>
      <c r="D4262">
        <v>0</v>
      </c>
      <c r="E4262" s="184"/>
      <c r="F4262" s="184"/>
      <c r="G4262" s="185"/>
      <c r="H4262" s="184"/>
      <c r="I4262" s="185"/>
      <c r="J4262" s="184"/>
      <c r="K4262" s="184"/>
    </row>
    <row r="4263" spans="1:11" ht="12.75">
      <c r="A4263">
        <v>692</v>
      </c>
      <c r="B4263">
        <v>687</v>
      </c>
      <c r="C4263" s="187">
        <v>4.900000095367432</v>
      </c>
      <c r="D4263">
        <v>0</v>
      </c>
      <c r="E4263" s="184"/>
      <c r="F4263" s="184"/>
      <c r="G4263" s="185"/>
      <c r="H4263" s="184"/>
      <c r="I4263" s="185"/>
      <c r="J4263" s="184"/>
      <c r="K4263" s="184"/>
    </row>
    <row r="4264" spans="1:11" ht="12.75">
      <c r="A4264">
        <v>692</v>
      </c>
      <c r="B4264">
        <v>689</v>
      </c>
      <c r="C4264" s="187">
        <v>4.900000095367432</v>
      </c>
      <c r="D4264">
        <v>0</v>
      </c>
      <c r="E4264" s="184"/>
      <c r="F4264" s="184"/>
      <c r="G4264" s="185"/>
      <c r="H4264" s="184"/>
      <c r="I4264" s="185"/>
      <c r="J4264" s="184"/>
      <c r="K4264" s="184"/>
    </row>
    <row r="4265" spans="1:11" ht="12.75">
      <c r="A4265">
        <v>692</v>
      </c>
      <c r="B4265">
        <v>690</v>
      </c>
      <c r="C4265" s="187">
        <v>5.599999904632568</v>
      </c>
      <c r="D4265">
        <v>0</v>
      </c>
      <c r="E4265" s="184"/>
      <c r="F4265" s="184"/>
      <c r="G4265" s="185"/>
      <c r="H4265" s="184"/>
      <c r="I4265" s="185"/>
      <c r="J4265" s="184"/>
      <c r="K4265" s="184"/>
    </row>
    <row r="4266" spans="1:11" ht="12.75">
      <c r="A4266">
        <v>692</v>
      </c>
      <c r="B4266">
        <v>693</v>
      </c>
      <c r="C4266" s="187">
        <v>5.099999904632568</v>
      </c>
      <c r="D4266">
        <v>0</v>
      </c>
      <c r="E4266" s="184"/>
      <c r="F4266" s="184"/>
      <c r="G4266" s="185"/>
      <c r="H4266" s="184"/>
      <c r="I4266" s="185"/>
      <c r="J4266" s="184"/>
      <c r="K4266" s="184"/>
    </row>
    <row r="4267" spans="1:11" ht="12.75">
      <c r="A4267">
        <v>692</v>
      </c>
      <c r="B4267">
        <v>696</v>
      </c>
      <c r="C4267" s="187">
        <v>12.199999809265137</v>
      </c>
      <c r="D4267">
        <v>0</v>
      </c>
      <c r="E4267" s="184"/>
      <c r="F4267" s="184"/>
      <c r="G4267" s="185"/>
      <c r="H4267" s="184"/>
      <c r="I4267" s="185"/>
      <c r="J4267" s="184"/>
      <c r="K4267" s="184"/>
    </row>
    <row r="4268" spans="1:11" ht="12.75">
      <c r="A4268">
        <v>692</v>
      </c>
      <c r="B4268">
        <v>697</v>
      </c>
      <c r="C4268" s="187">
        <v>10.600000381469727</v>
      </c>
      <c r="D4268">
        <v>0</v>
      </c>
      <c r="E4268" s="184"/>
      <c r="F4268" s="184"/>
      <c r="G4268" s="185"/>
      <c r="H4268" s="184"/>
      <c r="I4268" s="185"/>
      <c r="J4268" s="184"/>
      <c r="K4268" s="184"/>
    </row>
    <row r="4269" spans="1:11" ht="12.75">
      <c r="A4269">
        <v>693</v>
      </c>
      <c r="B4269">
        <v>689</v>
      </c>
      <c r="C4269" s="187">
        <v>8.899999618530273</v>
      </c>
      <c r="D4269">
        <v>0</v>
      </c>
      <c r="E4269" s="184"/>
      <c r="F4269" s="184"/>
      <c r="G4269" s="185"/>
      <c r="H4269" s="184"/>
      <c r="I4269" s="185"/>
      <c r="J4269" s="184"/>
      <c r="K4269" s="184"/>
    </row>
    <row r="4270" spans="1:11" ht="12.75">
      <c r="A4270">
        <v>693</v>
      </c>
      <c r="B4270">
        <v>690</v>
      </c>
      <c r="C4270" s="187">
        <v>8.600000381469727</v>
      </c>
      <c r="D4270">
        <v>0</v>
      </c>
      <c r="E4270" s="184"/>
      <c r="F4270" s="184"/>
      <c r="G4270" s="185"/>
      <c r="H4270" s="184"/>
      <c r="I4270" s="185"/>
      <c r="J4270" s="184"/>
      <c r="K4270" s="184"/>
    </row>
    <row r="4271" spans="1:11" ht="12.75">
      <c r="A4271">
        <v>693</v>
      </c>
      <c r="B4271">
        <v>692</v>
      </c>
      <c r="C4271" s="187">
        <v>5.099999904632568</v>
      </c>
      <c r="D4271">
        <v>0</v>
      </c>
      <c r="E4271" s="184"/>
      <c r="F4271" s="184"/>
      <c r="G4271" s="185"/>
      <c r="H4271" s="184"/>
      <c r="I4271" s="185"/>
      <c r="J4271" s="184"/>
      <c r="K4271" s="184"/>
    </row>
    <row r="4272" spans="1:11" ht="12.75">
      <c r="A4272">
        <v>693</v>
      </c>
      <c r="B4272">
        <v>695</v>
      </c>
      <c r="C4272" s="187">
        <v>5.400000095367432</v>
      </c>
      <c r="D4272">
        <v>0</v>
      </c>
      <c r="E4272" s="184"/>
      <c r="F4272" s="184"/>
      <c r="G4272" s="185"/>
      <c r="H4272" s="184"/>
      <c r="I4272" s="185"/>
      <c r="J4272" s="184"/>
      <c r="K4272" s="184"/>
    </row>
    <row r="4273" spans="1:11" ht="12.75">
      <c r="A4273">
        <v>693</v>
      </c>
      <c r="B4273">
        <v>696</v>
      </c>
      <c r="C4273" s="187">
        <v>9.199999809265137</v>
      </c>
      <c r="D4273">
        <v>0</v>
      </c>
      <c r="E4273" s="184"/>
      <c r="F4273" s="184"/>
      <c r="G4273" s="185"/>
      <c r="H4273" s="184"/>
      <c r="I4273" s="185"/>
      <c r="J4273" s="184"/>
      <c r="K4273" s="184"/>
    </row>
    <row r="4274" spans="1:11" ht="12.75">
      <c r="A4274">
        <v>693</v>
      </c>
      <c r="B4274">
        <v>697</v>
      </c>
      <c r="C4274" s="187">
        <v>6.599999904632568</v>
      </c>
      <c r="D4274">
        <v>0</v>
      </c>
      <c r="E4274" s="184"/>
      <c r="F4274" s="184"/>
      <c r="G4274" s="185"/>
      <c r="H4274" s="184"/>
      <c r="I4274" s="185"/>
      <c r="J4274" s="184"/>
      <c r="K4274" s="184"/>
    </row>
    <row r="4275" spans="1:11" ht="12.75">
      <c r="A4275">
        <v>693</v>
      </c>
      <c r="B4275">
        <v>698</v>
      </c>
      <c r="C4275" s="187">
        <v>6.099999904632568</v>
      </c>
      <c r="D4275">
        <v>0</v>
      </c>
      <c r="E4275" s="184"/>
      <c r="F4275" s="184"/>
      <c r="G4275" s="185"/>
      <c r="H4275" s="184"/>
      <c r="I4275" s="185"/>
      <c r="J4275" s="184"/>
      <c r="K4275" s="184"/>
    </row>
    <row r="4276" spans="1:11" ht="12.75">
      <c r="A4276">
        <v>693</v>
      </c>
      <c r="B4276">
        <v>699</v>
      </c>
      <c r="C4276" s="187">
        <v>8.399999618530273</v>
      </c>
      <c r="D4276">
        <v>0</v>
      </c>
      <c r="E4276" s="184"/>
      <c r="F4276" s="184"/>
      <c r="G4276" s="185"/>
      <c r="H4276" s="184"/>
      <c r="I4276" s="185"/>
      <c r="J4276" s="184"/>
      <c r="K4276" s="184"/>
    </row>
    <row r="4277" spans="1:11" ht="12.75">
      <c r="A4277">
        <v>695</v>
      </c>
      <c r="B4277">
        <v>693</v>
      </c>
      <c r="C4277" s="187">
        <v>5.400000095367432</v>
      </c>
      <c r="D4277">
        <v>0</v>
      </c>
      <c r="E4277" s="184"/>
      <c r="F4277" s="184"/>
      <c r="G4277" s="185"/>
      <c r="H4277" s="184"/>
      <c r="I4277" s="185"/>
      <c r="J4277" s="184"/>
      <c r="K4277" s="184"/>
    </row>
    <row r="4278" spans="1:11" ht="12.75">
      <c r="A4278">
        <v>695</v>
      </c>
      <c r="B4278">
        <v>697</v>
      </c>
      <c r="C4278" s="187">
        <v>7.199999809265137</v>
      </c>
      <c r="D4278">
        <v>0</v>
      </c>
      <c r="E4278" s="184"/>
      <c r="F4278" s="184"/>
      <c r="G4278" s="185"/>
      <c r="H4278" s="184"/>
      <c r="I4278" s="185"/>
      <c r="J4278" s="184"/>
      <c r="K4278" s="184"/>
    </row>
    <row r="4279" spans="1:11" ht="12.75">
      <c r="A4279">
        <v>695</v>
      </c>
      <c r="B4279">
        <v>698</v>
      </c>
      <c r="C4279" s="187">
        <v>4.699999809265137</v>
      </c>
      <c r="D4279">
        <v>0</v>
      </c>
      <c r="E4279" s="184"/>
      <c r="F4279" s="184"/>
      <c r="G4279" s="185"/>
      <c r="H4279" s="184"/>
      <c r="I4279" s="185"/>
      <c r="J4279" s="184"/>
      <c r="K4279" s="184"/>
    </row>
    <row r="4280" spans="1:11" ht="12.75">
      <c r="A4280">
        <v>695</v>
      </c>
      <c r="B4280">
        <v>699</v>
      </c>
      <c r="C4280" s="187">
        <v>6.800000190734863</v>
      </c>
      <c r="D4280">
        <v>0</v>
      </c>
      <c r="E4280" s="184"/>
      <c r="F4280" s="184"/>
      <c r="G4280" s="185"/>
      <c r="H4280" s="184"/>
      <c r="I4280" s="185"/>
      <c r="J4280" s="184"/>
      <c r="K4280" s="184"/>
    </row>
    <row r="4281" spans="1:11" ht="12.75">
      <c r="A4281">
        <v>696</v>
      </c>
      <c r="B4281">
        <v>664</v>
      </c>
      <c r="C4281" s="187">
        <v>42</v>
      </c>
      <c r="D4281">
        <v>0</v>
      </c>
      <c r="E4281" s="184"/>
      <c r="F4281" s="184"/>
      <c r="G4281" s="185"/>
      <c r="H4281" s="184"/>
      <c r="I4281" s="185"/>
      <c r="J4281" s="184"/>
      <c r="K4281" s="184"/>
    </row>
    <row r="4282" spans="1:11" ht="12.75">
      <c r="A4282">
        <v>696</v>
      </c>
      <c r="B4282">
        <v>670</v>
      </c>
      <c r="C4282" s="187">
        <v>46.79999923706055</v>
      </c>
      <c r="D4282">
        <v>0</v>
      </c>
      <c r="E4282" s="184"/>
      <c r="F4282" s="184"/>
      <c r="G4282" s="185"/>
      <c r="H4282" s="184"/>
      <c r="I4282" s="185"/>
      <c r="J4282" s="184"/>
      <c r="K4282" s="184"/>
    </row>
    <row r="4283" spans="1:11" ht="12.75">
      <c r="A4283">
        <v>696</v>
      </c>
      <c r="B4283">
        <v>671</v>
      </c>
      <c r="C4283" s="187">
        <v>36.900001525878906</v>
      </c>
      <c r="D4283">
        <v>0</v>
      </c>
      <c r="E4283" s="184"/>
      <c r="F4283" s="184"/>
      <c r="G4283" s="185"/>
      <c r="H4283" s="184"/>
      <c r="I4283" s="185"/>
      <c r="J4283" s="184"/>
      <c r="K4283" s="184"/>
    </row>
    <row r="4284" spans="1:11" ht="12.75">
      <c r="A4284">
        <v>696</v>
      </c>
      <c r="B4284">
        <v>683</v>
      </c>
      <c r="C4284" s="187">
        <v>33.29999923706055</v>
      </c>
      <c r="D4284">
        <v>0</v>
      </c>
      <c r="E4284" s="184"/>
      <c r="F4284" s="184"/>
      <c r="G4284" s="185"/>
      <c r="H4284" s="184"/>
      <c r="I4284" s="185"/>
      <c r="J4284" s="184"/>
      <c r="K4284" s="184"/>
    </row>
    <row r="4285" spans="1:11" ht="12.75">
      <c r="A4285">
        <v>696</v>
      </c>
      <c r="B4285">
        <v>686</v>
      </c>
      <c r="C4285" s="187">
        <v>16.200000762939453</v>
      </c>
      <c r="D4285">
        <v>0</v>
      </c>
      <c r="E4285" s="184"/>
      <c r="F4285" s="184"/>
      <c r="G4285" s="185"/>
      <c r="H4285" s="184"/>
      <c r="I4285" s="185"/>
      <c r="J4285" s="184"/>
      <c r="K4285" s="184"/>
    </row>
    <row r="4286" spans="1:11" ht="12.75">
      <c r="A4286">
        <v>696</v>
      </c>
      <c r="B4286">
        <v>690</v>
      </c>
      <c r="C4286" s="187">
        <v>11.699999809265137</v>
      </c>
      <c r="D4286">
        <v>0</v>
      </c>
      <c r="E4286" s="184"/>
      <c r="F4286" s="184"/>
      <c r="G4286" s="185"/>
      <c r="H4286" s="184"/>
      <c r="I4286" s="185"/>
      <c r="J4286" s="184"/>
      <c r="K4286" s="184"/>
    </row>
    <row r="4287" spans="1:11" ht="12.75">
      <c r="A4287">
        <v>696</v>
      </c>
      <c r="B4287">
        <v>692</v>
      </c>
      <c r="C4287" s="187">
        <v>12.199999809265137</v>
      </c>
      <c r="D4287">
        <v>0</v>
      </c>
      <c r="E4287" s="184"/>
      <c r="F4287" s="184"/>
      <c r="G4287" s="185"/>
      <c r="H4287" s="184"/>
      <c r="I4287" s="185"/>
      <c r="J4287" s="184"/>
      <c r="K4287" s="184"/>
    </row>
    <row r="4288" spans="1:11" ht="12.75">
      <c r="A4288">
        <v>696</v>
      </c>
      <c r="B4288">
        <v>693</v>
      </c>
      <c r="C4288" s="187">
        <v>9.199999809265137</v>
      </c>
      <c r="D4288">
        <v>0</v>
      </c>
      <c r="E4288" s="184"/>
      <c r="F4288" s="184"/>
      <c r="G4288" s="185"/>
      <c r="H4288" s="184"/>
      <c r="I4288" s="185"/>
      <c r="J4288" s="184"/>
      <c r="K4288" s="184"/>
    </row>
    <row r="4289" spans="1:11" ht="12.75">
      <c r="A4289">
        <v>696</v>
      </c>
      <c r="B4289">
        <v>697</v>
      </c>
      <c r="C4289" s="187">
        <v>4</v>
      </c>
      <c r="D4289">
        <v>0</v>
      </c>
      <c r="E4289" s="184"/>
      <c r="F4289" s="184"/>
      <c r="G4289" s="185"/>
      <c r="H4289" s="184"/>
      <c r="I4289" s="185"/>
      <c r="J4289" s="184"/>
      <c r="K4289" s="184"/>
    </row>
    <row r="4290" spans="1:11" ht="12.75">
      <c r="A4290">
        <v>696</v>
      </c>
      <c r="B4290">
        <v>698</v>
      </c>
      <c r="C4290" s="187">
        <v>7.099999904632568</v>
      </c>
      <c r="D4290">
        <v>0</v>
      </c>
      <c r="E4290" s="184"/>
      <c r="F4290" s="184"/>
      <c r="G4290" s="185"/>
      <c r="H4290" s="184"/>
      <c r="I4290" s="185"/>
      <c r="J4290" s="184"/>
      <c r="K4290" s="184"/>
    </row>
    <row r="4291" spans="1:11" ht="12.75">
      <c r="A4291">
        <v>696</v>
      </c>
      <c r="B4291">
        <v>700</v>
      </c>
      <c r="C4291" s="187">
        <v>3.5</v>
      </c>
      <c r="D4291">
        <v>0</v>
      </c>
      <c r="E4291" s="184"/>
      <c r="F4291" s="184"/>
      <c r="G4291" s="185"/>
      <c r="H4291" s="184"/>
      <c r="I4291" s="185"/>
      <c r="J4291" s="184"/>
      <c r="K4291" s="184"/>
    </row>
    <row r="4292" spans="1:11" ht="12.75">
      <c r="A4292">
        <v>696</v>
      </c>
      <c r="B4292">
        <v>702</v>
      </c>
      <c r="C4292" s="187">
        <v>9.399999618530273</v>
      </c>
      <c r="D4292">
        <v>0</v>
      </c>
      <c r="E4292" s="184"/>
      <c r="F4292" s="184"/>
      <c r="G4292" s="185"/>
      <c r="H4292" s="184"/>
      <c r="I4292" s="185"/>
      <c r="J4292" s="184"/>
      <c r="K4292" s="184"/>
    </row>
    <row r="4293" spans="1:11" ht="12.75">
      <c r="A4293">
        <v>696</v>
      </c>
      <c r="B4293">
        <v>704</v>
      </c>
      <c r="C4293" s="187">
        <v>7.199999809265137</v>
      </c>
      <c r="D4293">
        <v>0</v>
      </c>
      <c r="E4293" s="184"/>
      <c r="F4293" s="184"/>
      <c r="G4293" s="185"/>
      <c r="H4293" s="184"/>
      <c r="I4293" s="185"/>
      <c r="J4293" s="184"/>
      <c r="K4293" s="184"/>
    </row>
    <row r="4294" spans="1:11" ht="12.75">
      <c r="A4294">
        <v>696</v>
      </c>
      <c r="B4294">
        <v>705</v>
      </c>
      <c r="C4294" s="187">
        <v>9.399999618530273</v>
      </c>
      <c r="D4294">
        <v>0</v>
      </c>
      <c r="E4294" s="184"/>
      <c r="F4294" s="184"/>
      <c r="G4294" s="185"/>
      <c r="H4294" s="184"/>
      <c r="I4294" s="185"/>
      <c r="J4294" s="184"/>
      <c r="K4294" s="184"/>
    </row>
    <row r="4295" spans="1:11" ht="12.75">
      <c r="A4295">
        <v>696</v>
      </c>
      <c r="B4295">
        <v>709</v>
      </c>
      <c r="C4295" s="187">
        <v>11.100000381469727</v>
      </c>
      <c r="D4295">
        <v>0</v>
      </c>
      <c r="E4295" s="184"/>
      <c r="F4295" s="184"/>
      <c r="G4295" s="185"/>
      <c r="H4295" s="184"/>
      <c r="I4295" s="185"/>
      <c r="J4295" s="184"/>
      <c r="K4295" s="184"/>
    </row>
    <row r="4296" spans="1:11" ht="12.75">
      <c r="A4296">
        <v>696</v>
      </c>
      <c r="B4296">
        <v>805</v>
      </c>
      <c r="C4296" s="187">
        <v>130.89999389648438</v>
      </c>
      <c r="D4296">
        <v>0</v>
      </c>
      <c r="E4296" s="184"/>
      <c r="F4296" s="184"/>
      <c r="G4296" s="185"/>
      <c r="H4296" s="184"/>
      <c r="I4296" s="185"/>
      <c r="J4296" s="184"/>
      <c r="K4296" s="184"/>
    </row>
    <row r="4297" spans="1:11" ht="12.75">
      <c r="A4297">
        <v>696</v>
      </c>
      <c r="B4297">
        <v>934</v>
      </c>
      <c r="C4297" s="187">
        <v>113</v>
      </c>
      <c r="D4297">
        <v>0</v>
      </c>
      <c r="E4297" s="184"/>
      <c r="F4297" s="184"/>
      <c r="G4297" s="185"/>
      <c r="H4297" s="184"/>
      <c r="I4297" s="185"/>
      <c r="J4297" s="184"/>
      <c r="K4297" s="184"/>
    </row>
    <row r="4298" spans="1:11" ht="12.75">
      <c r="A4298">
        <v>696</v>
      </c>
      <c r="B4298">
        <v>936</v>
      </c>
      <c r="C4298" s="187">
        <v>106.5999984741211</v>
      </c>
      <c r="D4298">
        <v>0</v>
      </c>
      <c r="E4298" s="184"/>
      <c r="F4298" s="184"/>
      <c r="G4298" s="185"/>
      <c r="H4298" s="184"/>
      <c r="I4298" s="185"/>
      <c r="J4298" s="184"/>
      <c r="K4298" s="184"/>
    </row>
    <row r="4299" spans="1:11" ht="12.75">
      <c r="A4299">
        <v>696</v>
      </c>
      <c r="B4299">
        <v>937</v>
      </c>
      <c r="C4299" s="187">
        <v>106.5999984741211</v>
      </c>
      <c r="D4299">
        <v>0</v>
      </c>
      <c r="E4299" s="184"/>
      <c r="F4299" s="184"/>
      <c r="G4299" s="185"/>
      <c r="H4299" s="184"/>
      <c r="I4299" s="185"/>
      <c r="J4299" s="184"/>
      <c r="K4299" s="184"/>
    </row>
    <row r="4300" spans="1:11" ht="12.75">
      <c r="A4300">
        <v>696</v>
      </c>
      <c r="B4300">
        <v>938</v>
      </c>
      <c r="C4300" s="187">
        <v>104.5</v>
      </c>
      <c r="D4300">
        <v>0</v>
      </c>
      <c r="E4300" s="184"/>
      <c r="F4300" s="184"/>
      <c r="G4300" s="185"/>
      <c r="H4300" s="184"/>
      <c r="I4300" s="185"/>
      <c r="J4300" s="184"/>
      <c r="K4300" s="184"/>
    </row>
    <row r="4301" spans="1:11" ht="12.75">
      <c r="A4301">
        <v>697</v>
      </c>
      <c r="B4301">
        <v>689</v>
      </c>
      <c r="C4301" s="187">
        <v>13.199999809265137</v>
      </c>
      <c r="D4301">
        <v>0</v>
      </c>
      <c r="E4301" s="184"/>
      <c r="F4301" s="184"/>
      <c r="G4301" s="185"/>
      <c r="H4301" s="184"/>
      <c r="I4301" s="185"/>
      <c r="J4301" s="184"/>
      <c r="K4301" s="184"/>
    </row>
    <row r="4302" spans="1:11" ht="12.75">
      <c r="A4302">
        <v>697</v>
      </c>
      <c r="B4302">
        <v>690</v>
      </c>
      <c r="C4302" s="187">
        <v>11.5</v>
      </c>
      <c r="D4302">
        <v>0</v>
      </c>
      <c r="E4302" s="184"/>
      <c r="F4302" s="184"/>
      <c r="G4302" s="185"/>
      <c r="H4302" s="184"/>
      <c r="I4302" s="185"/>
      <c r="J4302" s="184"/>
      <c r="K4302" s="184"/>
    </row>
    <row r="4303" spans="1:11" ht="12.75">
      <c r="A4303">
        <v>697</v>
      </c>
      <c r="B4303">
        <v>692</v>
      </c>
      <c r="C4303" s="187">
        <v>10.600000381469727</v>
      </c>
      <c r="D4303">
        <v>0</v>
      </c>
      <c r="E4303" s="184"/>
      <c r="F4303" s="184"/>
      <c r="G4303" s="185"/>
      <c r="H4303" s="184"/>
      <c r="I4303" s="185"/>
      <c r="J4303" s="184"/>
      <c r="K4303" s="184"/>
    </row>
    <row r="4304" spans="1:11" ht="12.75">
      <c r="A4304">
        <v>697</v>
      </c>
      <c r="B4304">
        <v>693</v>
      </c>
      <c r="C4304" s="187">
        <v>6.599999904632568</v>
      </c>
      <c r="D4304">
        <v>0</v>
      </c>
      <c r="E4304" s="184"/>
      <c r="F4304" s="184"/>
      <c r="G4304" s="185"/>
      <c r="H4304" s="184"/>
      <c r="I4304" s="185"/>
      <c r="J4304" s="184"/>
      <c r="K4304" s="184"/>
    </row>
    <row r="4305" spans="1:11" ht="12.75">
      <c r="A4305">
        <v>697</v>
      </c>
      <c r="B4305">
        <v>695</v>
      </c>
      <c r="C4305" s="187">
        <v>7.199999809265137</v>
      </c>
      <c r="D4305">
        <v>0</v>
      </c>
      <c r="E4305" s="184"/>
      <c r="F4305" s="184"/>
      <c r="G4305" s="185"/>
      <c r="H4305" s="184"/>
      <c r="I4305" s="185"/>
      <c r="J4305" s="184"/>
      <c r="K4305" s="184"/>
    </row>
    <row r="4306" spans="1:11" ht="12.75">
      <c r="A4306">
        <v>697</v>
      </c>
      <c r="B4306">
        <v>696</v>
      </c>
      <c r="C4306" s="187">
        <v>4</v>
      </c>
      <c r="D4306">
        <v>0</v>
      </c>
      <c r="E4306" s="184"/>
      <c r="F4306" s="184"/>
      <c r="G4306" s="185"/>
      <c r="H4306" s="184"/>
      <c r="I4306" s="185"/>
      <c r="J4306" s="184"/>
      <c r="K4306" s="184"/>
    </row>
    <row r="4307" spans="1:11" ht="12.75">
      <c r="A4307">
        <v>697</v>
      </c>
      <c r="B4307">
        <v>698</v>
      </c>
      <c r="C4307" s="187">
        <v>3.9000000953674316</v>
      </c>
      <c r="D4307">
        <v>0</v>
      </c>
      <c r="E4307" s="184"/>
      <c r="F4307" s="184"/>
      <c r="G4307" s="185"/>
      <c r="H4307" s="184"/>
      <c r="I4307" s="185"/>
      <c r="J4307" s="184"/>
      <c r="K4307" s="184"/>
    </row>
    <row r="4308" spans="1:11" ht="12.75">
      <c r="A4308">
        <v>697</v>
      </c>
      <c r="B4308">
        <v>699</v>
      </c>
      <c r="C4308" s="187">
        <v>7.199999809265137</v>
      </c>
      <c r="D4308">
        <v>0</v>
      </c>
      <c r="E4308" s="184"/>
      <c r="F4308" s="184"/>
      <c r="G4308" s="185"/>
      <c r="H4308" s="184"/>
      <c r="I4308" s="185"/>
      <c r="J4308" s="184"/>
      <c r="K4308" s="184"/>
    </row>
    <row r="4309" spans="1:11" ht="12.75">
      <c r="A4309">
        <v>697</v>
      </c>
      <c r="B4309">
        <v>700</v>
      </c>
      <c r="C4309" s="187">
        <v>4.900000095367432</v>
      </c>
      <c r="D4309">
        <v>0</v>
      </c>
      <c r="E4309" s="184"/>
      <c r="F4309" s="184"/>
      <c r="G4309" s="185"/>
      <c r="H4309" s="184"/>
      <c r="I4309" s="185"/>
      <c r="J4309" s="184"/>
      <c r="K4309" s="184"/>
    </row>
    <row r="4310" spans="1:11" ht="12.75">
      <c r="A4310">
        <v>697</v>
      </c>
      <c r="B4310">
        <v>702</v>
      </c>
      <c r="C4310" s="187">
        <v>6.900000095367432</v>
      </c>
      <c r="D4310">
        <v>0</v>
      </c>
      <c r="E4310" s="184"/>
      <c r="F4310" s="184"/>
      <c r="G4310" s="185"/>
      <c r="H4310" s="184"/>
      <c r="I4310" s="185"/>
      <c r="J4310" s="184"/>
      <c r="K4310" s="184"/>
    </row>
    <row r="4311" spans="1:11" ht="12.75">
      <c r="A4311">
        <v>697</v>
      </c>
      <c r="B4311">
        <v>704</v>
      </c>
      <c r="C4311" s="187">
        <v>6.599999904632568</v>
      </c>
      <c r="D4311">
        <v>0</v>
      </c>
      <c r="E4311" s="184"/>
      <c r="F4311" s="184"/>
      <c r="G4311" s="185"/>
      <c r="H4311" s="184"/>
      <c r="I4311" s="185"/>
      <c r="J4311" s="184"/>
      <c r="K4311" s="184"/>
    </row>
    <row r="4312" spans="1:11" ht="12.75">
      <c r="A4312">
        <v>697</v>
      </c>
      <c r="B4312">
        <v>705</v>
      </c>
      <c r="C4312" s="187">
        <v>7.599999904632568</v>
      </c>
      <c r="D4312">
        <v>0</v>
      </c>
      <c r="E4312" s="184"/>
      <c r="F4312" s="184"/>
      <c r="G4312" s="185"/>
      <c r="H4312" s="184"/>
      <c r="I4312" s="185"/>
      <c r="J4312" s="184"/>
      <c r="K4312" s="184"/>
    </row>
    <row r="4313" spans="1:11" ht="12.75">
      <c r="A4313">
        <v>698</v>
      </c>
      <c r="B4313">
        <v>693</v>
      </c>
      <c r="C4313" s="187">
        <v>6.099999904632568</v>
      </c>
      <c r="D4313">
        <v>0</v>
      </c>
      <c r="E4313" s="184"/>
      <c r="F4313" s="184"/>
      <c r="G4313" s="185"/>
      <c r="H4313" s="184"/>
      <c r="I4313" s="185"/>
      <c r="J4313" s="184"/>
      <c r="K4313" s="184"/>
    </row>
    <row r="4314" spans="1:11" ht="12.75">
      <c r="A4314">
        <v>698</v>
      </c>
      <c r="B4314">
        <v>695</v>
      </c>
      <c r="C4314" s="187">
        <v>4.699999809265137</v>
      </c>
      <c r="D4314">
        <v>0</v>
      </c>
      <c r="E4314" s="184"/>
      <c r="F4314" s="184"/>
      <c r="G4314" s="185"/>
      <c r="H4314" s="184"/>
      <c r="I4314" s="185"/>
      <c r="J4314" s="184"/>
      <c r="K4314" s="184"/>
    </row>
    <row r="4315" spans="1:11" ht="12.75">
      <c r="A4315">
        <v>698</v>
      </c>
      <c r="B4315">
        <v>696</v>
      </c>
      <c r="C4315" s="187">
        <v>7.099999904632568</v>
      </c>
      <c r="D4315">
        <v>0</v>
      </c>
      <c r="E4315" s="184"/>
      <c r="F4315" s="184"/>
      <c r="G4315" s="185"/>
      <c r="H4315" s="184"/>
      <c r="I4315" s="185"/>
      <c r="J4315" s="184"/>
      <c r="K4315" s="184"/>
    </row>
    <row r="4316" spans="1:11" ht="12.75">
      <c r="A4316">
        <v>698</v>
      </c>
      <c r="B4316">
        <v>697</v>
      </c>
      <c r="C4316" s="187">
        <v>3.9000000953674316</v>
      </c>
      <c r="D4316">
        <v>0</v>
      </c>
      <c r="E4316" s="184"/>
      <c r="F4316" s="184"/>
      <c r="G4316" s="185"/>
      <c r="H4316" s="184"/>
      <c r="I4316" s="185"/>
      <c r="J4316" s="184"/>
      <c r="K4316" s="184"/>
    </row>
    <row r="4317" spans="1:11" ht="12.75">
      <c r="A4317">
        <v>698</v>
      </c>
      <c r="B4317">
        <v>699</v>
      </c>
      <c r="C4317" s="187">
        <v>3.700000047683716</v>
      </c>
      <c r="D4317">
        <v>0</v>
      </c>
      <c r="E4317" s="184"/>
      <c r="F4317" s="184"/>
      <c r="G4317" s="185"/>
      <c r="H4317" s="184"/>
      <c r="I4317" s="185"/>
      <c r="J4317" s="184"/>
      <c r="K4317" s="184"/>
    </row>
    <row r="4318" spans="1:11" ht="12.75">
      <c r="A4318">
        <v>698</v>
      </c>
      <c r="B4318">
        <v>700</v>
      </c>
      <c r="C4318" s="187">
        <v>6.699999809265137</v>
      </c>
      <c r="D4318">
        <v>0</v>
      </c>
      <c r="E4318" s="184"/>
      <c r="F4318" s="184"/>
      <c r="G4318" s="185"/>
      <c r="H4318" s="184"/>
      <c r="I4318" s="185"/>
      <c r="J4318" s="184"/>
      <c r="K4318" s="184"/>
    </row>
    <row r="4319" spans="1:11" ht="12.75">
      <c r="A4319">
        <v>698</v>
      </c>
      <c r="B4319">
        <v>702</v>
      </c>
      <c r="C4319" s="187">
        <v>4.099999904632568</v>
      </c>
      <c r="D4319">
        <v>0</v>
      </c>
      <c r="E4319" s="184"/>
      <c r="F4319" s="184"/>
      <c r="G4319" s="185"/>
      <c r="H4319" s="184"/>
      <c r="I4319" s="185"/>
      <c r="J4319" s="184"/>
      <c r="K4319" s="184"/>
    </row>
    <row r="4320" spans="1:11" ht="12.75">
      <c r="A4320">
        <v>698</v>
      </c>
      <c r="B4320">
        <v>704</v>
      </c>
      <c r="C4320" s="187">
        <v>6.099999904632568</v>
      </c>
      <c r="D4320">
        <v>0</v>
      </c>
      <c r="E4320" s="184"/>
      <c r="F4320" s="184"/>
      <c r="G4320" s="185"/>
      <c r="H4320" s="184"/>
      <c r="I4320" s="185"/>
      <c r="J4320" s="184"/>
      <c r="K4320" s="184"/>
    </row>
    <row r="4321" spans="1:11" ht="12.75">
      <c r="A4321">
        <v>698</v>
      </c>
      <c r="B4321">
        <v>705</v>
      </c>
      <c r="C4321" s="187">
        <v>5.800000190734863</v>
      </c>
      <c r="D4321">
        <v>0</v>
      </c>
      <c r="E4321" s="184"/>
      <c r="F4321" s="184"/>
      <c r="G4321" s="185"/>
      <c r="H4321" s="184"/>
      <c r="I4321" s="185"/>
      <c r="J4321" s="184"/>
      <c r="K4321" s="184"/>
    </row>
    <row r="4322" spans="1:11" ht="12.75">
      <c r="A4322">
        <v>699</v>
      </c>
      <c r="B4322">
        <v>693</v>
      </c>
      <c r="C4322" s="187">
        <v>8.399999618530273</v>
      </c>
      <c r="D4322">
        <v>0</v>
      </c>
      <c r="E4322" s="184"/>
      <c r="F4322" s="184"/>
      <c r="G4322" s="185"/>
      <c r="H4322" s="184"/>
      <c r="I4322" s="185"/>
      <c r="J4322" s="184"/>
      <c r="K4322" s="184"/>
    </row>
    <row r="4323" spans="1:11" ht="12.75">
      <c r="A4323">
        <v>699</v>
      </c>
      <c r="B4323">
        <v>695</v>
      </c>
      <c r="C4323" s="187">
        <v>6.800000190734863</v>
      </c>
      <c r="D4323">
        <v>0</v>
      </c>
      <c r="E4323" s="184"/>
      <c r="F4323" s="184"/>
      <c r="G4323" s="185"/>
      <c r="H4323" s="184"/>
      <c r="I4323" s="185"/>
      <c r="J4323" s="184"/>
      <c r="K4323" s="184"/>
    </row>
    <row r="4324" spans="1:11" ht="12.75">
      <c r="A4324">
        <v>699</v>
      </c>
      <c r="B4324">
        <v>697</v>
      </c>
      <c r="C4324" s="187">
        <v>7.199999809265137</v>
      </c>
      <c r="D4324">
        <v>0</v>
      </c>
      <c r="E4324" s="184"/>
      <c r="F4324" s="184"/>
      <c r="G4324" s="185"/>
      <c r="H4324" s="184"/>
      <c r="I4324" s="185"/>
      <c r="J4324" s="184"/>
      <c r="K4324" s="184"/>
    </row>
    <row r="4325" spans="1:11" ht="12.75">
      <c r="A4325">
        <v>699</v>
      </c>
      <c r="B4325">
        <v>698</v>
      </c>
      <c r="C4325" s="187">
        <v>3.700000047683716</v>
      </c>
      <c r="D4325">
        <v>0</v>
      </c>
      <c r="E4325" s="184"/>
      <c r="F4325" s="184"/>
      <c r="G4325" s="185"/>
      <c r="H4325" s="184"/>
      <c r="I4325" s="185"/>
      <c r="J4325" s="184"/>
      <c r="K4325" s="184"/>
    </row>
    <row r="4326" spans="1:11" ht="12.75">
      <c r="A4326">
        <v>699</v>
      </c>
      <c r="B4326">
        <v>702</v>
      </c>
      <c r="C4326" s="187">
        <v>6.5</v>
      </c>
      <c r="D4326">
        <v>0</v>
      </c>
      <c r="E4326" s="184"/>
      <c r="F4326" s="184"/>
      <c r="G4326" s="185"/>
      <c r="H4326" s="184"/>
      <c r="I4326" s="185"/>
      <c r="J4326" s="184"/>
      <c r="K4326" s="184"/>
    </row>
    <row r="4327" spans="1:11" ht="12.75">
      <c r="A4327">
        <v>699</v>
      </c>
      <c r="B4327">
        <v>704</v>
      </c>
      <c r="C4327" s="187">
        <v>8.699999809265137</v>
      </c>
      <c r="D4327">
        <v>0</v>
      </c>
      <c r="E4327" s="184"/>
      <c r="F4327" s="184"/>
      <c r="G4327" s="185"/>
      <c r="H4327" s="184"/>
      <c r="I4327" s="185"/>
      <c r="J4327" s="184"/>
      <c r="K4327" s="184"/>
    </row>
    <row r="4328" spans="1:11" ht="12.75">
      <c r="A4328">
        <v>699</v>
      </c>
      <c r="B4328">
        <v>705</v>
      </c>
      <c r="C4328" s="187">
        <v>8.199999809265137</v>
      </c>
      <c r="D4328">
        <v>0</v>
      </c>
      <c r="E4328" s="184"/>
      <c r="F4328" s="184"/>
      <c r="G4328" s="185"/>
      <c r="H4328" s="184"/>
      <c r="I4328" s="185"/>
      <c r="J4328" s="184"/>
      <c r="K4328" s="184"/>
    </row>
    <row r="4329" spans="1:11" ht="12.75">
      <c r="A4329">
        <v>700</v>
      </c>
      <c r="B4329">
        <v>696</v>
      </c>
      <c r="C4329" s="187">
        <v>3.5</v>
      </c>
      <c r="D4329">
        <v>0</v>
      </c>
      <c r="E4329" s="184"/>
      <c r="F4329" s="184"/>
      <c r="G4329" s="185"/>
      <c r="H4329" s="184"/>
      <c r="I4329" s="185"/>
      <c r="J4329" s="184"/>
      <c r="K4329" s="184"/>
    </row>
    <row r="4330" spans="1:11" ht="12.75">
      <c r="A4330">
        <v>700</v>
      </c>
      <c r="B4330">
        <v>697</v>
      </c>
      <c r="C4330" s="187">
        <v>4.900000095367432</v>
      </c>
      <c r="D4330">
        <v>0</v>
      </c>
      <c r="E4330" s="184"/>
      <c r="F4330" s="184"/>
      <c r="G4330" s="185"/>
      <c r="H4330" s="184"/>
      <c r="I4330" s="185"/>
      <c r="J4330" s="184"/>
      <c r="K4330" s="184"/>
    </row>
    <row r="4331" spans="1:11" ht="12.75">
      <c r="A4331">
        <v>700</v>
      </c>
      <c r="B4331">
        <v>698</v>
      </c>
      <c r="C4331" s="187">
        <v>6.699999809265137</v>
      </c>
      <c r="D4331">
        <v>0</v>
      </c>
      <c r="E4331" s="184"/>
      <c r="F4331" s="184"/>
      <c r="G4331" s="185"/>
      <c r="H4331" s="184"/>
      <c r="I4331" s="185"/>
      <c r="J4331" s="184"/>
      <c r="K4331" s="184"/>
    </row>
    <row r="4332" spans="1:11" ht="12.75">
      <c r="A4332">
        <v>700</v>
      </c>
      <c r="B4332">
        <v>702</v>
      </c>
      <c r="C4332" s="187">
        <v>8.199999809265137</v>
      </c>
      <c r="D4332">
        <v>0</v>
      </c>
      <c r="E4332" s="184"/>
      <c r="F4332" s="184"/>
      <c r="G4332" s="185"/>
      <c r="H4332" s="184"/>
      <c r="I4332" s="185"/>
      <c r="J4332" s="184"/>
      <c r="K4332" s="184"/>
    </row>
    <row r="4333" spans="1:11" ht="12.75">
      <c r="A4333">
        <v>700</v>
      </c>
      <c r="B4333">
        <v>704</v>
      </c>
      <c r="C4333" s="187">
        <v>4.199999809265137</v>
      </c>
      <c r="D4333">
        <v>0</v>
      </c>
      <c r="E4333" s="184"/>
      <c r="F4333" s="184"/>
      <c r="G4333" s="185"/>
      <c r="H4333" s="184"/>
      <c r="I4333" s="185"/>
      <c r="J4333" s="184"/>
      <c r="K4333" s="184"/>
    </row>
    <row r="4334" spans="1:11" ht="12.75">
      <c r="A4334">
        <v>700</v>
      </c>
      <c r="B4334">
        <v>705</v>
      </c>
      <c r="C4334" s="187">
        <v>7</v>
      </c>
      <c r="D4334">
        <v>0</v>
      </c>
      <c r="E4334" s="184"/>
      <c r="F4334" s="184"/>
      <c r="G4334" s="185"/>
      <c r="H4334" s="184"/>
      <c r="I4334" s="185"/>
      <c r="J4334" s="184"/>
      <c r="K4334" s="184"/>
    </row>
    <row r="4335" spans="1:11" ht="12.75">
      <c r="A4335">
        <v>700</v>
      </c>
      <c r="B4335">
        <v>709</v>
      </c>
      <c r="C4335" s="187">
        <v>7.800000190734863</v>
      </c>
      <c r="D4335">
        <v>0</v>
      </c>
      <c r="E4335" s="184"/>
      <c r="F4335" s="184"/>
      <c r="G4335" s="185"/>
      <c r="H4335" s="184"/>
      <c r="I4335" s="185"/>
      <c r="J4335" s="184"/>
      <c r="K4335" s="184"/>
    </row>
    <row r="4336" spans="1:11" ht="12.75">
      <c r="A4336">
        <v>700</v>
      </c>
      <c r="B4336">
        <v>710</v>
      </c>
      <c r="C4336" s="187">
        <v>11.300000190734863</v>
      </c>
      <c r="D4336">
        <v>0</v>
      </c>
      <c r="E4336" s="184"/>
      <c r="F4336" s="184"/>
      <c r="G4336" s="185"/>
      <c r="H4336" s="184"/>
      <c r="I4336" s="185"/>
      <c r="J4336" s="184"/>
      <c r="K4336" s="184"/>
    </row>
    <row r="4337" spans="1:11" ht="12.75">
      <c r="A4337">
        <v>700</v>
      </c>
      <c r="B4337">
        <v>712</v>
      </c>
      <c r="C4337" s="187">
        <v>13.699999809265137</v>
      </c>
      <c r="D4337">
        <v>0</v>
      </c>
      <c r="E4337" s="184"/>
      <c r="F4337" s="184"/>
      <c r="G4337" s="185"/>
      <c r="H4337" s="184"/>
      <c r="I4337" s="185"/>
      <c r="J4337" s="184"/>
      <c r="K4337" s="184"/>
    </row>
    <row r="4338" spans="1:11" ht="12.75">
      <c r="A4338">
        <v>702</v>
      </c>
      <c r="B4338">
        <v>696</v>
      </c>
      <c r="C4338" s="187">
        <v>9.399999618530273</v>
      </c>
      <c r="D4338">
        <v>0</v>
      </c>
      <c r="E4338" s="184"/>
      <c r="F4338" s="184"/>
      <c r="G4338" s="185"/>
      <c r="H4338" s="184"/>
      <c r="I4338" s="185"/>
      <c r="J4338" s="184"/>
      <c r="K4338" s="184"/>
    </row>
    <row r="4339" spans="1:11" ht="12.75">
      <c r="A4339">
        <v>702</v>
      </c>
      <c r="B4339">
        <v>697</v>
      </c>
      <c r="C4339" s="187">
        <v>6.900000095367432</v>
      </c>
      <c r="D4339">
        <v>0</v>
      </c>
      <c r="E4339" s="184"/>
      <c r="F4339" s="184"/>
      <c r="G4339" s="185"/>
      <c r="H4339" s="184"/>
      <c r="I4339" s="185"/>
      <c r="J4339" s="184"/>
      <c r="K4339" s="184"/>
    </row>
    <row r="4340" spans="1:11" ht="12.75">
      <c r="A4340">
        <v>702</v>
      </c>
      <c r="B4340">
        <v>698</v>
      </c>
      <c r="C4340" s="187">
        <v>4.099999904632568</v>
      </c>
      <c r="D4340">
        <v>0</v>
      </c>
      <c r="E4340" s="184"/>
      <c r="F4340" s="184"/>
      <c r="G4340" s="185"/>
      <c r="H4340" s="184"/>
      <c r="I4340" s="185"/>
      <c r="J4340" s="184"/>
      <c r="K4340" s="184"/>
    </row>
    <row r="4341" spans="1:11" ht="12.75">
      <c r="A4341">
        <v>702</v>
      </c>
      <c r="B4341">
        <v>699</v>
      </c>
      <c r="C4341" s="187">
        <v>6.5</v>
      </c>
      <c r="D4341">
        <v>0</v>
      </c>
      <c r="E4341" s="184"/>
      <c r="F4341" s="184"/>
      <c r="G4341" s="185"/>
      <c r="H4341" s="184"/>
      <c r="I4341" s="185"/>
      <c r="J4341" s="184"/>
      <c r="K4341" s="184"/>
    </row>
    <row r="4342" spans="1:11" ht="12.75">
      <c r="A4342">
        <v>702</v>
      </c>
      <c r="B4342">
        <v>700</v>
      </c>
      <c r="C4342" s="187">
        <v>8.199999809265137</v>
      </c>
      <c r="D4342">
        <v>0</v>
      </c>
      <c r="E4342" s="184"/>
      <c r="F4342" s="184"/>
      <c r="G4342" s="185"/>
      <c r="H4342" s="184"/>
      <c r="I4342" s="185"/>
      <c r="J4342" s="184"/>
      <c r="K4342" s="184"/>
    </row>
    <row r="4343" spans="1:11" ht="12.75">
      <c r="A4343">
        <v>702</v>
      </c>
      <c r="B4343">
        <v>704</v>
      </c>
      <c r="C4343" s="187">
        <v>5.300000190734863</v>
      </c>
      <c r="D4343">
        <v>0</v>
      </c>
      <c r="E4343" s="184"/>
      <c r="F4343" s="184"/>
      <c r="G4343" s="185"/>
      <c r="H4343" s="184"/>
      <c r="I4343" s="185"/>
      <c r="J4343" s="184"/>
      <c r="K4343" s="184"/>
    </row>
    <row r="4344" spans="1:11" ht="12.75">
      <c r="A4344">
        <v>702</v>
      </c>
      <c r="B4344">
        <v>705</v>
      </c>
      <c r="C4344" s="187">
        <v>3.700000047683716</v>
      </c>
      <c r="D4344">
        <v>0</v>
      </c>
      <c r="E4344" s="184"/>
      <c r="F4344" s="184"/>
      <c r="G4344" s="185"/>
      <c r="H4344" s="184"/>
      <c r="I4344" s="185"/>
      <c r="J4344" s="184"/>
      <c r="K4344" s="184"/>
    </row>
    <row r="4345" spans="1:11" ht="12.75">
      <c r="A4345">
        <v>702</v>
      </c>
      <c r="B4345">
        <v>706</v>
      </c>
      <c r="C4345" s="187">
        <v>8</v>
      </c>
      <c r="D4345">
        <v>0</v>
      </c>
      <c r="E4345" s="184"/>
      <c r="F4345" s="184"/>
      <c r="G4345" s="185"/>
      <c r="H4345" s="184"/>
      <c r="I4345" s="185"/>
      <c r="J4345" s="184"/>
      <c r="K4345" s="184"/>
    </row>
    <row r="4346" spans="1:11" ht="12.75">
      <c r="A4346">
        <v>704</v>
      </c>
      <c r="B4346">
        <v>696</v>
      </c>
      <c r="C4346" s="187">
        <v>7.199999809265137</v>
      </c>
      <c r="D4346">
        <v>0</v>
      </c>
      <c r="E4346" s="184"/>
      <c r="F4346" s="184"/>
      <c r="G4346" s="185"/>
      <c r="H4346" s="184"/>
      <c r="I4346" s="185"/>
      <c r="J4346" s="184"/>
      <c r="K4346" s="184"/>
    </row>
    <row r="4347" spans="1:11" ht="12.75">
      <c r="A4347">
        <v>704</v>
      </c>
      <c r="B4347">
        <v>697</v>
      </c>
      <c r="C4347" s="187">
        <v>6.599999904632568</v>
      </c>
      <c r="D4347">
        <v>0</v>
      </c>
      <c r="E4347" s="184"/>
      <c r="F4347" s="184"/>
      <c r="G4347" s="185"/>
      <c r="H4347" s="184"/>
      <c r="I4347" s="185"/>
      <c r="J4347" s="184"/>
      <c r="K4347" s="184"/>
    </row>
    <row r="4348" spans="1:11" ht="12.75">
      <c r="A4348">
        <v>704</v>
      </c>
      <c r="B4348">
        <v>698</v>
      </c>
      <c r="C4348" s="187">
        <v>6.099999904632568</v>
      </c>
      <c r="D4348">
        <v>0</v>
      </c>
      <c r="E4348" s="184"/>
      <c r="F4348" s="184"/>
      <c r="G4348" s="185"/>
      <c r="H4348" s="184"/>
      <c r="I4348" s="185"/>
      <c r="J4348" s="184"/>
      <c r="K4348" s="184"/>
    </row>
    <row r="4349" spans="1:11" ht="12.75">
      <c r="A4349">
        <v>704</v>
      </c>
      <c r="B4349">
        <v>699</v>
      </c>
      <c r="C4349" s="187">
        <v>8.699999809265137</v>
      </c>
      <c r="D4349">
        <v>0</v>
      </c>
      <c r="E4349" s="184"/>
      <c r="F4349" s="184"/>
      <c r="G4349" s="185"/>
      <c r="H4349" s="184"/>
      <c r="I4349" s="185"/>
      <c r="J4349" s="184"/>
      <c r="K4349" s="184"/>
    </row>
    <row r="4350" spans="1:11" ht="12.75">
      <c r="A4350">
        <v>704</v>
      </c>
      <c r="B4350">
        <v>700</v>
      </c>
      <c r="C4350" s="187">
        <v>4.199999809265137</v>
      </c>
      <c r="D4350">
        <v>0</v>
      </c>
      <c r="E4350" s="184"/>
      <c r="F4350" s="184"/>
      <c r="G4350" s="185"/>
      <c r="H4350" s="184"/>
      <c r="I4350" s="185"/>
      <c r="J4350" s="184"/>
      <c r="K4350" s="184"/>
    </row>
    <row r="4351" spans="1:11" ht="12.75">
      <c r="A4351">
        <v>704</v>
      </c>
      <c r="B4351">
        <v>702</v>
      </c>
      <c r="C4351" s="187">
        <v>5.300000190734863</v>
      </c>
      <c r="D4351">
        <v>0</v>
      </c>
      <c r="E4351" s="184"/>
      <c r="F4351" s="184"/>
      <c r="G4351" s="185"/>
      <c r="H4351" s="184"/>
      <c r="I4351" s="185"/>
      <c r="J4351" s="184"/>
      <c r="K4351" s="184"/>
    </row>
    <row r="4352" spans="1:11" ht="12.75">
      <c r="A4352">
        <v>704</v>
      </c>
      <c r="B4352">
        <v>705</v>
      </c>
      <c r="C4352" s="187">
        <v>3.200000047683716</v>
      </c>
      <c r="D4352">
        <v>0</v>
      </c>
      <c r="E4352" s="184"/>
      <c r="F4352" s="184"/>
      <c r="G4352" s="185"/>
      <c r="H4352" s="184"/>
      <c r="I4352" s="185"/>
      <c r="J4352" s="184"/>
      <c r="K4352" s="184"/>
    </row>
    <row r="4353" spans="1:11" ht="12.75">
      <c r="A4353">
        <v>704</v>
      </c>
      <c r="B4353">
        <v>706</v>
      </c>
      <c r="C4353" s="187">
        <v>3.4000000953674316</v>
      </c>
      <c r="D4353">
        <v>0</v>
      </c>
      <c r="E4353" s="184"/>
      <c r="F4353" s="184"/>
      <c r="G4353" s="185"/>
      <c r="H4353" s="184"/>
      <c r="I4353" s="185"/>
      <c r="J4353" s="184"/>
      <c r="K4353" s="184"/>
    </row>
    <row r="4354" spans="1:11" ht="12.75">
      <c r="A4354">
        <v>705</v>
      </c>
      <c r="B4354">
        <v>696</v>
      </c>
      <c r="C4354" s="187">
        <v>9.399999618530273</v>
      </c>
      <c r="D4354">
        <v>0</v>
      </c>
      <c r="E4354" s="184"/>
      <c r="F4354" s="184"/>
      <c r="G4354" s="185"/>
      <c r="H4354" s="184"/>
      <c r="I4354" s="185"/>
      <c r="J4354" s="184"/>
      <c r="K4354" s="184"/>
    </row>
    <row r="4355" spans="1:11" ht="12.75">
      <c r="A4355">
        <v>705</v>
      </c>
      <c r="B4355">
        <v>697</v>
      </c>
      <c r="C4355" s="187">
        <v>7.599999904632568</v>
      </c>
      <c r="D4355">
        <v>0</v>
      </c>
      <c r="E4355" s="184"/>
      <c r="F4355" s="184"/>
      <c r="G4355" s="185"/>
      <c r="H4355" s="184"/>
      <c r="I4355" s="185"/>
      <c r="J4355" s="184"/>
      <c r="K4355" s="184"/>
    </row>
    <row r="4356" spans="1:11" ht="12.75">
      <c r="A4356">
        <v>705</v>
      </c>
      <c r="B4356">
        <v>698</v>
      </c>
      <c r="C4356" s="187">
        <v>5.800000190734863</v>
      </c>
      <c r="D4356">
        <v>0</v>
      </c>
      <c r="E4356" s="184"/>
      <c r="F4356" s="184"/>
      <c r="G4356" s="185"/>
      <c r="H4356" s="184"/>
      <c r="I4356" s="185"/>
      <c r="J4356" s="184"/>
      <c r="K4356" s="184"/>
    </row>
    <row r="4357" spans="1:11" ht="12.75">
      <c r="A4357">
        <v>705</v>
      </c>
      <c r="B4357">
        <v>699</v>
      </c>
      <c r="C4357" s="187">
        <v>8.199999809265137</v>
      </c>
      <c r="D4357">
        <v>0</v>
      </c>
      <c r="E4357" s="184"/>
      <c r="F4357" s="184"/>
      <c r="G4357" s="185"/>
      <c r="H4357" s="184"/>
      <c r="I4357" s="185"/>
      <c r="J4357" s="184"/>
      <c r="K4357" s="184"/>
    </row>
    <row r="4358" spans="1:11" ht="12.75">
      <c r="A4358">
        <v>705</v>
      </c>
      <c r="B4358">
        <v>700</v>
      </c>
      <c r="C4358" s="187">
        <v>7</v>
      </c>
      <c r="D4358">
        <v>0</v>
      </c>
      <c r="E4358" s="184"/>
      <c r="F4358" s="184"/>
      <c r="G4358" s="185"/>
      <c r="H4358" s="184"/>
      <c r="I4358" s="185"/>
      <c r="J4358" s="184"/>
      <c r="K4358" s="184"/>
    </row>
    <row r="4359" spans="1:11" ht="12.75">
      <c r="A4359">
        <v>705</v>
      </c>
      <c r="B4359">
        <v>702</v>
      </c>
      <c r="C4359" s="187">
        <v>3.700000047683716</v>
      </c>
      <c r="D4359">
        <v>0</v>
      </c>
      <c r="E4359" s="184"/>
      <c r="F4359" s="184"/>
      <c r="G4359" s="185"/>
      <c r="H4359" s="184"/>
      <c r="I4359" s="185"/>
      <c r="J4359" s="184"/>
      <c r="K4359" s="184"/>
    </row>
    <row r="4360" spans="1:11" ht="12.75">
      <c r="A4360">
        <v>705</v>
      </c>
      <c r="B4360">
        <v>704</v>
      </c>
      <c r="C4360" s="187">
        <v>3.200000047683716</v>
      </c>
      <c r="D4360">
        <v>0</v>
      </c>
      <c r="E4360" s="184"/>
      <c r="F4360" s="184"/>
      <c r="G4360" s="185"/>
      <c r="H4360" s="184"/>
      <c r="I4360" s="185"/>
      <c r="J4360" s="184"/>
      <c r="K4360" s="184"/>
    </row>
    <row r="4361" spans="1:11" ht="12.75">
      <c r="A4361">
        <v>705</v>
      </c>
      <c r="B4361">
        <v>706</v>
      </c>
      <c r="C4361" s="187">
        <v>5.599999904632568</v>
      </c>
      <c r="D4361">
        <v>0</v>
      </c>
      <c r="E4361" s="184"/>
      <c r="F4361" s="184"/>
      <c r="G4361" s="185"/>
      <c r="H4361" s="184"/>
      <c r="I4361" s="185"/>
      <c r="J4361" s="184"/>
      <c r="K4361" s="184"/>
    </row>
    <row r="4362" spans="1:11" ht="12.75">
      <c r="A4362">
        <v>705</v>
      </c>
      <c r="B4362">
        <v>707</v>
      </c>
      <c r="C4362" s="187">
        <v>3.299999952316284</v>
      </c>
      <c r="D4362">
        <v>0</v>
      </c>
      <c r="E4362" s="184"/>
      <c r="F4362" s="184"/>
      <c r="G4362" s="185"/>
      <c r="H4362" s="184"/>
      <c r="I4362" s="185"/>
      <c r="J4362" s="184"/>
      <c r="K4362" s="184"/>
    </row>
    <row r="4363" spans="1:11" ht="12.75">
      <c r="A4363">
        <v>705</v>
      </c>
      <c r="B4363">
        <v>708</v>
      </c>
      <c r="C4363" s="187">
        <v>5.199999809265137</v>
      </c>
      <c r="D4363">
        <v>0</v>
      </c>
      <c r="E4363" s="184"/>
      <c r="F4363" s="184"/>
      <c r="G4363" s="185"/>
      <c r="H4363" s="184"/>
      <c r="I4363" s="185"/>
      <c r="J4363" s="184"/>
      <c r="K4363" s="184"/>
    </row>
    <row r="4364" spans="1:11" ht="12.75">
      <c r="A4364">
        <v>706</v>
      </c>
      <c r="B4364">
        <v>702</v>
      </c>
      <c r="C4364" s="187">
        <v>8</v>
      </c>
      <c r="D4364">
        <v>0</v>
      </c>
      <c r="E4364" s="184"/>
      <c r="F4364" s="184"/>
      <c r="G4364" s="185"/>
      <c r="H4364" s="184"/>
      <c r="I4364" s="185"/>
      <c r="J4364" s="184"/>
      <c r="K4364" s="184"/>
    </row>
    <row r="4365" spans="1:11" ht="12.75">
      <c r="A4365">
        <v>706</v>
      </c>
      <c r="B4365">
        <v>704</v>
      </c>
      <c r="C4365" s="187">
        <v>3.4000000953674316</v>
      </c>
      <c r="D4365">
        <v>0</v>
      </c>
      <c r="E4365" s="184"/>
      <c r="F4365" s="184"/>
      <c r="G4365" s="185"/>
      <c r="H4365" s="184"/>
      <c r="I4365" s="185"/>
      <c r="J4365" s="184"/>
      <c r="K4365" s="184"/>
    </row>
    <row r="4366" spans="1:11" ht="12.75">
      <c r="A4366">
        <v>706</v>
      </c>
      <c r="B4366">
        <v>705</v>
      </c>
      <c r="C4366" s="187">
        <v>5.599999904632568</v>
      </c>
      <c r="D4366">
        <v>0</v>
      </c>
      <c r="E4366" s="184"/>
      <c r="F4366" s="184"/>
      <c r="G4366" s="185"/>
      <c r="H4366" s="184"/>
      <c r="I4366" s="185"/>
      <c r="J4366" s="184"/>
      <c r="K4366" s="184"/>
    </row>
    <row r="4367" spans="1:11" ht="12.75">
      <c r="A4367">
        <v>707</v>
      </c>
      <c r="B4367">
        <v>705</v>
      </c>
      <c r="C4367" s="187">
        <v>3.299999952316284</v>
      </c>
      <c r="D4367">
        <v>0</v>
      </c>
      <c r="E4367" s="184"/>
      <c r="F4367" s="184"/>
      <c r="G4367" s="185"/>
      <c r="H4367" s="184"/>
      <c r="I4367" s="185"/>
      <c r="J4367" s="184"/>
      <c r="K4367" s="184"/>
    </row>
    <row r="4368" spans="1:11" ht="12.75">
      <c r="A4368">
        <v>707</v>
      </c>
      <c r="B4368">
        <v>708</v>
      </c>
      <c r="C4368" s="187">
        <v>3.0999999046325684</v>
      </c>
      <c r="D4368">
        <v>0</v>
      </c>
      <c r="E4368" s="184"/>
      <c r="F4368" s="184"/>
      <c r="G4368" s="185"/>
      <c r="H4368" s="184"/>
      <c r="I4368" s="185"/>
      <c r="J4368" s="184"/>
      <c r="K4368" s="184"/>
    </row>
    <row r="4369" spans="1:11" ht="12.75">
      <c r="A4369">
        <v>708</v>
      </c>
      <c r="B4369">
        <v>705</v>
      </c>
      <c r="C4369" s="187">
        <v>5.199999809265137</v>
      </c>
      <c r="D4369">
        <v>0</v>
      </c>
      <c r="E4369" s="184"/>
      <c r="F4369" s="184"/>
      <c r="G4369" s="185"/>
      <c r="H4369" s="184"/>
      <c r="I4369" s="185"/>
      <c r="J4369" s="184"/>
      <c r="K4369" s="184"/>
    </row>
    <row r="4370" spans="1:11" ht="12.75">
      <c r="A4370">
        <v>708</v>
      </c>
      <c r="B4370">
        <v>707</v>
      </c>
      <c r="C4370" s="187">
        <v>3.0999999046325684</v>
      </c>
      <c r="D4370">
        <v>0</v>
      </c>
      <c r="E4370" s="184"/>
      <c r="F4370" s="184"/>
      <c r="G4370" s="185"/>
      <c r="H4370" s="184"/>
      <c r="I4370" s="185"/>
      <c r="J4370" s="184"/>
      <c r="K4370" s="184"/>
    </row>
    <row r="4371" spans="1:11" ht="12.75">
      <c r="A4371">
        <v>709</v>
      </c>
      <c r="B4371">
        <v>670</v>
      </c>
      <c r="C4371" s="187">
        <v>53.400001525878906</v>
      </c>
      <c r="D4371">
        <v>0</v>
      </c>
      <c r="E4371" s="184"/>
      <c r="F4371" s="184"/>
      <c r="G4371" s="185"/>
      <c r="H4371" s="184"/>
      <c r="I4371" s="185"/>
      <c r="J4371" s="184"/>
      <c r="K4371" s="184"/>
    </row>
    <row r="4372" spans="1:11" ht="12.75">
      <c r="A4372">
        <v>709</v>
      </c>
      <c r="B4372">
        <v>683</v>
      </c>
      <c r="C4372" s="187">
        <v>38.29999923706055</v>
      </c>
      <c r="D4372">
        <v>0</v>
      </c>
      <c r="E4372" s="184"/>
      <c r="F4372" s="184"/>
      <c r="G4372" s="185"/>
      <c r="H4372" s="184"/>
      <c r="I4372" s="185"/>
      <c r="J4372" s="184"/>
      <c r="K4372" s="184"/>
    </row>
    <row r="4373" spans="1:11" ht="12.75">
      <c r="A4373">
        <v>709</v>
      </c>
      <c r="B4373">
        <v>696</v>
      </c>
      <c r="C4373" s="187">
        <v>11.100000381469727</v>
      </c>
      <c r="D4373">
        <v>0</v>
      </c>
      <c r="E4373" s="184"/>
      <c r="F4373" s="184"/>
      <c r="G4373" s="185"/>
      <c r="H4373" s="184"/>
      <c r="I4373" s="185"/>
      <c r="J4373" s="184"/>
      <c r="K4373" s="184"/>
    </row>
    <row r="4374" spans="1:11" ht="12.75">
      <c r="A4374">
        <v>709</v>
      </c>
      <c r="B4374">
        <v>700</v>
      </c>
      <c r="C4374" s="187">
        <v>7.800000190734863</v>
      </c>
      <c r="D4374">
        <v>0</v>
      </c>
      <c r="E4374" s="184"/>
      <c r="F4374" s="184"/>
      <c r="G4374" s="185"/>
      <c r="H4374" s="184"/>
      <c r="I4374" s="185"/>
      <c r="J4374" s="184"/>
      <c r="K4374" s="184"/>
    </row>
    <row r="4375" spans="1:11" ht="12.75">
      <c r="A4375">
        <v>709</v>
      </c>
      <c r="B4375">
        <v>710</v>
      </c>
      <c r="C4375" s="187">
        <v>5</v>
      </c>
      <c r="D4375">
        <v>0</v>
      </c>
      <c r="E4375" s="184"/>
      <c r="F4375" s="184"/>
      <c r="G4375" s="185"/>
      <c r="H4375" s="184"/>
      <c r="I4375" s="185"/>
      <c r="J4375" s="184"/>
      <c r="K4375" s="184"/>
    </row>
    <row r="4376" spans="1:11" ht="12.75">
      <c r="A4376">
        <v>709</v>
      </c>
      <c r="B4376">
        <v>712</v>
      </c>
      <c r="C4376" s="187">
        <v>6.900000095367432</v>
      </c>
      <c r="D4376">
        <v>0</v>
      </c>
      <c r="E4376" s="184"/>
      <c r="F4376" s="184"/>
      <c r="G4376" s="185"/>
      <c r="H4376" s="184"/>
      <c r="I4376" s="185"/>
      <c r="J4376" s="184"/>
      <c r="K4376" s="184"/>
    </row>
    <row r="4377" spans="1:11" ht="12.75">
      <c r="A4377">
        <v>709</v>
      </c>
      <c r="B4377">
        <v>713</v>
      </c>
      <c r="C4377" s="187">
        <v>10.600000381469727</v>
      </c>
      <c r="D4377">
        <v>0</v>
      </c>
      <c r="E4377" s="184"/>
      <c r="F4377" s="184"/>
      <c r="G4377" s="185"/>
      <c r="H4377" s="184"/>
      <c r="I4377" s="185"/>
      <c r="J4377" s="184"/>
      <c r="K4377" s="184"/>
    </row>
    <row r="4378" spans="1:11" ht="12.75">
      <c r="A4378">
        <v>709</v>
      </c>
      <c r="B4378">
        <v>716</v>
      </c>
      <c r="C4378" s="187">
        <v>17.5</v>
      </c>
      <c r="D4378">
        <v>0</v>
      </c>
      <c r="E4378" s="184"/>
      <c r="F4378" s="184"/>
      <c r="G4378" s="185"/>
      <c r="H4378" s="184"/>
      <c r="I4378" s="185"/>
      <c r="J4378" s="184"/>
      <c r="K4378" s="184"/>
    </row>
    <row r="4379" spans="1:11" ht="12.75">
      <c r="A4379">
        <v>709</v>
      </c>
      <c r="B4379">
        <v>718</v>
      </c>
      <c r="C4379" s="187">
        <v>20</v>
      </c>
      <c r="D4379">
        <v>0</v>
      </c>
      <c r="E4379" s="184"/>
      <c r="F4379" s="184"/>
      <c r="G4379" s="185"/>
      <c r="H4379" s="184"/>
      <c r="I4379" s="185"/>
      <c r="J4379" s="184"/>
      <c r="K4379" s="184"/>
    </row>
    <row r="4380" spans="1:11" ht="12.75">
      <c r="A4380">
        <v>709</v>
      </c>
      <c r="B4380">
        <v>740</v>
      </c>
      <c r="C4380" s="187">
        <v>50.5</v>
      </c>
      <c r="D4380">
        <v>0</v>
      </c>
      <c r="E4380" s="184"/>
      <c r="F4380" s="184"/>
      <c r="G4380" s="185"/>
      <c r="H4380" s="184"/>
      <c r="I4380" s="185"/>
      <c r="J4380" s="184"/>
      <c r="K4380" s="184"/>
    </row>
    <row r="4381" spans="1:11" ht="12.75">
      <c r="A4381">
        <v>709</v>
      </c>
      <c r="B4381">
        <v>934</v>
      </c>
      <c r="C4381" s="187">
        <v>106</v>
      </c>
      <c r="D4381">
        <v>0</v>
      </c>
      <c r="E4381" s="184"/>
      <c r="F4381" s="184"/>
      <c r="G4381" s="185"/>
      <c r="H4381" s="184"/>
      <c r="I4381" s="185"/>
      <c r="J4381" s="184"/>
      <c r="K4381" s="184"/>
    </row>
    <row r="4382" spans="1:11" ht="12.75">
      <c r="A4382">
        <v>709</v>
      </c>
      <c r="B4382">
        <v>936</v>
      </c>
      <c r="C4382" s="187">
        <v>103</v>
      </c>
      <c r="D4382">
        <v>0</v>
      </c>
      <c r="E4382" s="184"/>
      <c r="F4382" s="184"/>
      <c r="G4382" s="185"/>
      <c r="H4382" s="184"/>
      <c r="I4382" s="185"/>
      <c r="J4382" s="184"/>
      <c r="K4382" s="184"/>
    </row>
    <row r="4383" spans="1:11" ht="12.75">
      <c r="A4383">
        <v>709</v>
      </c>
      <c r="B4383">
        <v>937</v>
      </c>
      <c r="C4383" s="187">
        <v>106</v>
      </c>
      <c r="D4383">
        <v>0</v>
      </c>
      <c r="E4383" s="184"/>
      <c r="F4383" s="184"/>
      <c r="G4383" s="185"/>
      <c r="H4383" s="184"/>
      <c r="I4383" s="185"/>
      <c r="J4383" s="184"/>
      <c r="K4383" s="184"/>
    </row>
    <row r="4384" spans="1:11" ht="12.75">
      <c r="A4384">
        <v>709</v>
      </c>
      <c r="B4384">
        <v>938</v>
      </c>
      <c r="C4384" s="187">
        <v>107.19999694824219</v>
      </c>
      <c r="D4384">
        <v>0</v>
      </c>
      <c r="E4384" s="184"/>
      <c r="F4384" s="184"/>
      <c r="G4384" s="185"/>
      <c r="H4384" s="184"/>
      <c r="I4384" s="185"/>
      <c r="J4384" s="184"/>
      <c r="K4384" s="184"/>
    </row>
    <row r="4385" spans="1:11" ht="12.75">
      <c r="A4385">
        <v>710</v>
      </c>
      <c r="B4385">
        <v>700</v>
      </c>
      <c r="C4385" s="187">
        <v>11.300000190734863</v>
      </c>
      <c r="D4385">
        <v>0</v>
      </c>
      <c r="E4385" s="184"/>
      <c r="F4385" s="184"/>
      <c r="G4385" s="185"/>
      <c r="H4385" s="184"/>
      <c r="I4385" s="185"/>
      <c r="J4385" s="184"/>
      <c r="K4385" s="184"/>
    </row>
    <row r="4386" spans="1:11" ht="12.75">
      <c r="A4386">
        <v>710</v>
      </c>
      <c r="B4386">
        <v>709</v>
      </c>
      <c r="C4386" s="187">
        <v>5</v>
      </c>
      <c r="D4386">
        <v>0</v>
      </c>
      <c r="E4386" s="184"/>
      <c r="F4386" s="184"/>
      <c r="G4386" s="185"/>
      <c r="H4386" s="184"/>
      <c r="I4386" s="185"/>
      <c r="J4386" s="184"/>
      <c r="K4386" s="184"/>
    </row>
    <row r="4387" spans="1:11" ht="12.75">
      <c r="A4387">
        <v>710</v>
      </c>
      <c r="B4387">
        <v>712</v>
      </c>
      <c r="C4387" s="187">
        <v>5.400000095367432</v>
      </c>
      <c r="D4387">
        <v>0</v>
      </c>
      <c r="E4387" s="184"/>
      <c r="F4387" s="184"/>
      <c r="G4387" s="185"/>
      <c r="H4387" s="184"/>
      <c r="I4387" s="185"/>
      <c r="J4387" s="184"/>
      <c r="K4387" s="184"/>
    </row>
    <row r="4388" spans="1:11" ht="12.75">
      <c r="A4388">
        <v>712</v>
      </c>
      <c r="B4388">
        <v>700</v>
      </c>
      <c r="C4388" s="187">
        <v>13.699999809265137</v>
      </c>
      <c r="D4388">
        <v>0</v>
      </c>
      <c r="E4388" s="184"/>
      <c r="F4388" s="184"/>
      <c r="G4388" s="185"/>
      <c r="H4388" s="184"/>
      <c r="I4388" s="185"/>
      <c r="J4388" s="184"/>
      <c r="K4388" s="184"/>
    </row>
    <row r="4389" spans="1:11" ht="12.75">
      <c r="A4389">
        <v>712</v>
      </c>
      <c r="B4389">
        <v>709</v>
      </c>
      <c r="C4389" s="187">
        <v>6.900000095367432</v>
      </c>
      <c r="D4389">
        <v>0</v>
      </c>
      <c r="E4389" s="184"/>
      <c r="F4389" s="184"/>
      <c r="G4389" s="185"/>
      <c r="H4389" s="184"/>
      <c r="I4389" s="185"/>
      <c r="J4389" s="184"/>
      <c r="K4389" s="184"/>
    </row>
    <row r="4390" spans="1:11" ht="12.75">
      <c r="A4390">
        <v>712</v>
      </c>
      <c r="B4390">
        <v>710</v>
      </c>
      <c r="C4390" s="187">
        <v>5.400000095367432</v>
      </c>
      <c r="D4390">
        <v>0</v>
      </c>
      <c r="E4390" s="184"/>
      <c r="F4390" s="184"/>
      <c r="G4390" s="185"/>
      <c r="H4390" s="184"/>
      <c r="I4390" s="185"/>
      <c r="J4390" s="184"/>
      <c r="K4390" s="184"/>
    </row>
    <row r="4391" spans="1:11" ht="12.75">
      <c r="A4391">
        <v>712</v>
      </c>
      <c r="B4391">
        <v>713</v>
      </c>
      <c r="C4391" s="187">
        <v>4.300000190734863</v>
      </c>
      <c r="D4391">
        <v>0</v>
      </c>
      <c r="E4391" s="184"/>
      <c r="F4391" s="184"/>
      <c r="G4391" s="185"/>
      <c r="H4391" s="184"/>
      <c r="I4391" s="185"/>
      <c r="J4391" s="184"/>
      <c r="K4391" s="184"/>
    </row>
    <row r="4392" spans="1:11" ht="12.75">
      <c r="A4392">
        <v>712</v>
      </c>
      <c r="B4392">
        <v>715</v>
      </c>
      <c r="C4392" s="187">
        <v>10.399999618530273</v>
      </c>
      <c r="D4392">
        <v>0</v>
      </c>
      <c r="E4392" s="184"/>
      <c r="F4392" s="184"/>
      <c r="G4392" s="185"/>
      <c r="H4392" s="184"/>
      <c r="I4392" s="185"/>
      <c r="J4392" s="184"/>
      <c r="K4392" s="184"/>
    </row>
    <row r="4393" spans="1:11" ht="12.75">
      <c r="A4393">
        <v>713</v>
      </c>
      <c r="B4393">
        <v>709</v>
      </c>
      <c r="C4393" s="187">
        <v>10.600000381469727</v>
      </c>
      <c r="D4393">
        <v>0</v>
      </c>
      <c r="E4393" s="184"/>
      <c r="F4393" s="184"/>
      <c r="G4393" s="185"/>
      <c r="H4393" s="184"/>
      <c r="I4393" s="185"/>
      <c r="J4393" s="184"/>
      <c r="K4393" s="184"/>
    </row>
    <row r="4394" spans="1:11" ht="12.75">
      <c r="A4394">
        <v>713</v>
      </c>
      <c r="B4394">
        <v>712</v>
      </c>
      <c r="C4394" s="187">
        <v>4.300000190734863</v>
      </c>
      <c r="D4394">
        <v>0</v>
      </c>
      <c r="E4394" s="184"/>
      <c r="F4394" s="184"/>
      <c r="G4394" s="185"/>
      <c r="H4394" s="184"/>
      <c r="I4394" s="185"/>
      <c r="J4394" s="184"/>
      <c r="K4394" s="184"/>
    </row>
    <row r="4395" spans="1:11" ht="12.75">
      <c r="A4395">
        <v>713</v>
      </c>
      <c r="B4395">
        <v>715</v>
      </c>
      <c r="C4395" s="187">
        <v>6</v>
      </c>
      <c r="D4395">
        <v>0</v>
      </c>
      <c r="E4395" s="184"/>
      <c r="F4395" s="184"/>
      <c r="G4395" s="185"/>
      <c r="H4395" s="184"/>
      <c r="I4395" s="185"/>
      <c r="J4395" s="184"/>
      <c r="K4395" s="184"/>
    </row>
    <row r="4396" spans="1:11" ht="12.75">
      <c r="A4396">
        <v>713</v>
      </c>
      <c r="B4396">
        <v>716</v>
      </c>
      <c r="C4396" s="187">
        <v>8.600000381469727</v>
      </c>
      <c r="D4396">
        <v>0</v>
      </c>
      <c r="E4396" s="184"/>
      <c r="F4396" s="184"/>
      <c r="G4396" s="185"/>
      <c r="H4396" s="184"/>
      <c r="I4396" s="185"/>
      <c r="J4396" s="184"/>
      <c r="K4396" s="184"/>
    </row>
    <row r="4397" spans="1:11" ht="12.75">
      <c r="A4397">
        <v>713</v>
      </c>
      <c r="B4397">
        <v>717</v>
      </c>
      <c r="C4397" s="187">
        <v>8.899999618530273</v>
      </c>
      <c r="D4397">
        <v>0</v>
      </c>
      <c r="E4397" s="184"/>
      <c r="F4397" s="184"/>
      <c r="G4397" s="185"/>
      <c r="H4397" s="184"/>
      <c r="I4397" s="185"/>
      <c r="J4397" s="184"/>
      <c r="K4397" s="184"/>
    </row>
    <row r="4398" spans="1:11" ht="12.75">
      <c r="A4398">
        <v>713</v>
      </c>
      <c r="B4398">
        <v>718</v>
      </c>
      <c r="C4398" s="187">
        <v>11.800000190734863</v>
      </c>
      <c r="D4398">
        <v>0</v>
      </c>
      <c r="E4398" s="184"/>
      <c r="F4398" s="184"/>
      <c r="G4398" s="185"/>
      <c r="H4398" s="184"/>
      <c r="I4398" s="185"/>
      <c r="J4398" s="184"/>
      <c r="K4398" s="184"/>
    </row>
    <row r="4399" spans="1:11" ht="12.75">
      <c r="A4399">
        <v>715</v>
      </c>
      <c r="B4399">
        <v>712</v>
      </c>
      <c r="C4399" s="187">
        <v>10.399999618530273</v>
      </c>
      <c r="D4399">
        <v>0</v>
      </c>
      <c r="E4399" s="184"/>
      <c r="F4399" s="184"/>
      <c r="G4399" s="185"/>
      <c r="H4399" s="184"/>
      <c r="I4399" s="185"/>
      <c r="J4399" s="184"/>
      <c r="K4399" s="184"/>
    </row>
    <row r="4400" spans="1:11" ht="12.75">
      <c r="A4400">
        <v>715</v>
      </c>
      <c r="B4400">
        <v>713</v>
      </c>
      <c r="C4400" s="187">
        <v>6</v>
      </c>
      <c r="D4400">
        <v>0</v>
      </c>
      <c r="E4400" s="184"/>
      <c r="F4400" s="184"/>
      <c r="G4400" s="185"/>
      <c r="H4400" s="184"/>
      <c r="I4400" s="185"/>
      <c r="J4400" s="184"/>
      <c r="K4400" s="184"/>
    </row>
    <row r="4401" spans="1:11" ht="12.75">
      <c r="A4401">
        <v>715</v>
      </c>
      <c r="B4401">
        <v>716</v>
      </c>
      <c r="C4401" s="187">
        <v>6</v>
      </c>
      <c r="D4401">
        <v>0</v>
      </c>
      <c r="E4401" s="184"/>
      <c r="F4401" s="184"/>
      <c r="G4401" s="185"/>
      <c r="H4401" s="184"/>
      <c r="I4401" s="185"/>
      <c r="J4401" s="184"/>
      <c r="K4401" s="184"/>
    </row>
    <row r="4402" spans="1:11" ht="12.75">
      <c r="A4402">
        <v>715</v>
      </c>
      <c r="B4402">
        <v>717</v>
      </c>
      <c r="C4402" s="187">
        <v>4.199999809265137</v>
      </c>
      <c r="D4402">
        <v>0</v>
      </c>
      <c r="E4402" s="184"/>
      <c r="F4402" s="184"/>
      <c r="G4402" s="185"/>
      <c r="H4402" s="184"/>
      <c r="I4402" s="185"/>
      <c r="J4402" s="184"/>
      <c r="K4402" s="184"/>
    </row>
    <row r="4403" spans="1:11" ht="12.75">
      <c r="A4403">
        <v>715</v>
      </c>
      <c r="B4403">
        <v>720</v>
      </c>
      <c r="C4403" s="187">
        <v>13.699999809265137</v>
      </c>
      <c r="D4403">
        <v>0</v>
      </c>
      <c r="E4403" s="184"/>
      <c r="F4403" s="184"/>
      <c r="G4403" s="185"/>
      <c r="H4403" s="184"/>
      <c r="I4403" s="185"/>
      <c r="J4403" s="184"/>
      <c r="K4403" s="184"/>
    </row>
    <row r="4404" spans="1:11" ht="12.75">
      <c r="A4404">
        <v>716</v>
      </c>
      <c r="B4404">
        <v>670</v>
      </c>
      <c r="C4404" s="187">
        <v>68.5</v>
      </c>
      <c r="D4404">
        <v>0</v>
      </c>
      <c r="E4404" s="184"/>
      <c r="F4404" s="184"/>
      <c r="G4404" s="185"/>
      <c r="H4404" s="184"/>
      <c r="I4404" s="185"/>
      <c r="J4404" s="184"/>
      <c r="K4404" s="184"/>
    </row>
    <row r="4405" spans="1:11" ht="12.75">
      <c r="A4405">
        <v>716</v>
      </c>
      <c r="B4405">
        <v>683</v>
      </c>
      <c r="C4405" s="187">
        <v>51.5</v>
      </c>
      <c r="D4405">
        <v>0</v>
      </c>
      <c r="E4405" s="184"/>
      <c r="F4405" s="184"/>
      <c r="G4405" s="185"/>
      <c r="H4405" s="184"/>
      <c r="I4405" s="185"/>
      <c r="J4405" s="184"/>
      <c r="K4405" s="184"/>
    </row>
    <row r="4406" spans="1:11" ht="12.75">
      <c r="A4406">
        <v>716</v>
      </c>
      <c r="B4406">
        <v>709</v>
      </c>
      <c r="C4406" s="187">
        <v>17.5</v>
      </c>
      <c r="D4406">
        <v>0</v>
      </c>
      <c r="E4406" s="184"/>
      <c r="F4406" s="184"/>
      <c r="G4406" s="185"/>
      <c r="H4406" s="184"/>
      <c r="I4406" s="185"/>
      <c r="J4406" s="184"/>
      <c r="K4406" s="184"/>
    </row>
    <row r="4407" spans="1:11" ht="12.75">
      <c r="A4407">
        <v>716</v>
      </c>
      <c r="B4407">
        <v>713</v>
      </c>
      <c r="C4407" s="187">
        <v>8.600000381469727</v>
      </c>
      <c r="D4407">
        <v>0</v>
      </c>
      <c r="E4407" s="184"/>
      <c r="F4407" s="184"/>
      <c r="G4407" s="185"/>
      <c r="H4407" s="184"/>
      <c r="I4407" s="185"/>
      <c r="J4407" s="184"/>
      <c r="K4407" s="184"/>
    </row>
    <row r="4408" spans="1:11" ht="12.75">
      <c r="A4408">
        <v>716</v>
      </c>
      <c r="B4408">
        <v>715</v>
      </c>
      <c r="C4408" s="187">
        <v>6</v>
      </c>
      <c r="D4408">
        <v>0</v>
      </c>
      <c r="E4408" s="184"/>
      <c r="F4408" s="184"/>
      <c r="G4408" s="185"/>
      <c r="H4408" s="184"/>
      <c r="I4408" s="185"/>
      <c r="J4408" s="184"/>
      <c r="K4408" s="184"/>
    </row>
    <row r="4409" spans="1:11" ht="12.75">
      <c r="A4409">
        <v>716</v>
      </c>
      <c r="B4409">
        <v>717</v>
      </c>
      <c r="C4409" s="187">
        <v>3.799999952316284</v>
      </c>
      <c r="D4409">
        <v>0</v>
      </c>
      <c r="E4409" s="184"/>
      <c r="F4409" s="184"/>
      <c r="G4409" s="185"/>
      <c r="H4409" s="184"/>
      <c r="I4409" s="185"/>
      <c r="J4409" s="184"/>
      <c r="K4409" s="184"/>
    </row>
    <row r="4410" spans="1:11" ht="12.75">
      <c r="A4410">
        <v>716</v>
      </c>
      <c r="B4410">
        <v>718</v>
      </c>
      <c r="C4410" s="187">
        <v>3.5</v>
      </c>
      <c r="D4410">
        <v>0</v>
      </c>
      <c r="E4410" s="184"/>
      <c r="F4410" s="184"/>
      <c r="G4410" s="185"/>
      <c r="H4410" s="184"/>
      <c r="I4410" s="185"/>
      <c r="J4410" s="184"/>
      <c r="K4410" s="184"/>
    </row>
    <row r="4411" spans="1:11" ht="12.75">
      <c r="A4411">
        <v>716</v>
      </c>
      <c r="B4411">
        <v>722</v>
      </c>
      <c r="C4411" s="187">
        <v>10.100000381469727</v>
      </c>
      <c r="D4411">
        <v>0</v>
      </c>
      <c r="E4411" s="184"/>
      <c r="F4411" s="184"/>
      <c r="G4411" s="185"/>
      <c r="H4411" s="184"/>
      <c r="I4411" s="185"/>
      <c r="J4411" s="184"/>
      <c r="K4411" s="184"/>
    </row>
    <row r="4412" spans="1:11" ht="12.75">
      <c r="A4412">
        <v>716</v>
      </c>
      <c r="B4412">
        <v>723</v>
      </c>
      <c r="C4412" s="187">
        <v>9.800000190734863</v>
      </c>
      <c r="D4412">
        <v>0</v>
      </c>
      <c r="E4412" s="184"/>
      <c r="F4412" s="184"/>
      <c r="G4412" s="185"/>
      <c r="H4412" s="184"/>
      <c r="I4412" s="185"/>
      <c r="J4412" s="184"/>
      <c r="K4412" s="184"/>
    </row>
    <row r="4413" spans="1:11" ht="12.75">
      <c r="A4413">
        <v>716</v>
      </c>
      <c r="B4413">
        <v>724</v>
      </c>
      <c r="C4413" s="187">
        <v>13.5</v>
      </c>
      <c r="D4413">
        <v>0</v>
      </c>
      <c r="E4413" s="184"/>
      <c r="F4413" s="184"/>
      <c r="G4413" s="185"/>
      <c r="H4413" s="184"/>
      <c r="I4413" s="185"/>
      <c r="J4413" s="184"/>
      <c r="K4413" s="184"/>
    </row>
    <row r="4414" spans="1:11" ht="12.75">
      <c r="A4414">
        <v>716</v>
      </c>
      <c r="B4414">
        <v>740</v>
      </c>
      <c r="C4414" s="187">
        <v>68.5</v>
      </c>
      <c r="D4414">
        <v>0</v>
      </c>
      <c r="E4414" s="184"/>
      <c r="F4414" s="184"/>
      <c r="G4414" s="185"/>
      <c r="H4414" s="184"/>
      <c r="I4414" s="185"/>
      <c r="J4414" s="184"/>
      <c r="K4414" s="184"/>
    </row>
    <row r="4415" spans="1:11" ht="12.75">
      <c r="A4415">
        <v>716</v>
      </c>
      <c r="B4415">
        <v>934</v>
      </c>
      <c r="C4415" s="187">
        <v>101</v>
      </c>
      <c r="D4415">
        <v>0</v>
      </c>
      <c r="E4415" s="184"/>
      <c r="F4415" s="184"/>
      <c r="G4415" s="185"/>
      <c r="H4415" s="184"/>
      <c r="I4415" s="185"/>
      <c r="J4415" s="184"/>
      <c r="K4415" s="184"/>
    </row>
    <row r="4416" spans="1:11" ht="12.75">
      <c r="A4416">
        <v>716</v>
      </c>
      <c r="B4416">
        <v>936</v>
      </c>
      <c r="C4416" s="187">
        <v>107.19999694824219</v>
      </c>
      <c r="D4416">
        <v>0</v>
      </c>
      <c r="E4416" s="184"/>
      <c r="F4416" s="184"/>
      <c r="G4416" s="185"/>
      <c r="H4416" s="184"/>
      <c r="I4416" s="185"/>
      <c r="J4416" s="184"/>
      <c r="K4416" s="184"/>
    </row>
    <row r="4417" spans="1:11" ht="12.75">
      <c r="A4417">
        <v>717</v>
      </c>
      <c r="B4417">
        <v>713</v>
      </c>
      <c r="C4417" s="187">
        <v>8.899999618530273</v>
      </c>
      <c r="D4417">
        <v>0</v>
      </c>
      <c r="E4417" s="184"/>
      <c r="F4417" s="184"/>
      <c r="G4417" s="185"/>
      <c r="H4417" s="184"/>
      <c r="I4417" s="185"/>
      <c r="J4417" s="184"/>
      <c r="K4417" s="184"/>
    </row>
    <row r="4418" spans="1:11" ht="12.75">
      <c r="A4418">
        <v>717</v>
      </c>
      <c r="B4418">
        <v>715</v>
      </c>
      <c r="C4418" s="187">
        <v>4.199999809265137</v>
      </c>
      <c r="D4418">
        <v>0</v>
      </c>
      <c r="E4418" s="184"/>
      <c r="F4418" s="184"/>
      <c r="G4418" s="185"/>
      <c r="H4418" s="184"/>
      <c r="I4418" s="185"/>
      <c r="J4418" s="184"/>
      <c r="K4418" s="184"/>
    </row>
    <row r="4419" spans="1:11" ht="12.75">
      <c r="A4419">
        <v>717</v>
      </c>
      <c r="B4419">
        <v>716</v>
      </c>
      <c r="C4419" s="187">
        <v>3.799999952316284</v>
      </c>
      <c r="D4419">
        <v>0</v>
      </c>
      <c r="E4419" s="184"/>
      <c r="F4419" s="184"/>
      <c r="G4419" s="185"/>
      <c r="H4419" s="184"/>
      <c r="I4419" s="185"/>
      <c r="J4419" s="184"/>
      <c r="K4419" s="184"/>
    </row>
    <row r="4420" spans="1:11" ht="12.75">
      <c r="A4420">
        <v>717</v>
      </c>
      <c r="B4420">
        <v>718</v>
      </c>
      <c r="C4420" s="187">
        <v>6.199999809265137</v>
      </c>
      <c r="D4420">
        <v>0</v>
      </c>
      <c r="E4420" s="184"/>
      <c r="F4420" s="184"/>
      <c r="G4420" s="185"/>
      <c r="H4420" s="184"/>
      <c r="I4420" s="185"/>
      <c r="J4420" s="184"/>
      <c r="K4420" s="184"/>
    </row>
    <row r="4421" spans="1:11" ht="12.75">
      <c r="A4421">
        <v>717</v>
      </c>
      <c r="B4421">
        <v>720</v>
      </c>
      <c r="C4421" s="187">
        <v>10.100000381469727</v>
      </c>
      <c r="D4421">
        <v>0</v>
      </c>
      <c r="E4421" s="184"/>
      <c r="F4421" s="184"/>
      <c r="G4421" s="185"/>
      <c r="H4421" s="184"/>
      <c r="I4421" s="185"/>
      <c r="J4421" s="184"/>
      <c r="K4421" s="184"/>
    </row>
    <row r="4422" spans="1:11" ht="12.75">
      <c r="A4422">
        <v>717</v>
      </c>
      <c r="B4422">
        <v>722</v>
      </c>
      <c r="C4422" s="187">
        <v>9.800000190734863</v>
      </c>
      <c r="D4422">
        <v>0</v>
      </c>
      <c r="E4422" s="184"/>
      <c r="F4422" s="184"/>
      <c r="G4422" s="185"/>
      <c r="H4422" s="184"/>
      <c r="I4422" s="185"/>
      <c r="J4422" s="184"/>
      <c r="K4422" s="184"/>
    </row>
    <row r="4423" spans="1:11" ht="12.75">
      <c r="A4423">
        <v>717</v>
      </c>
      <c r="B4423">
        <v>723</v>
      </c>
      <c r="C4423" s="187">
        <v>8.5</v>
      </c>
      <c r="D4423">
        <v>0</v>
      </c>
      <c r="E4423" s="184"/>
      <c r="F4423" s="184"/>
      <c r="G4423" s="185"/>
      <c r="H4423" s="184"/>
      <c r="I4423" s="185"/>
      <c r="J4423" s="184"/>
      <c r="K4423" s="184"/>
    </row>
    <row r="4424" spans="1:11" ht="12.75">
      <c r="A4424">
        <v>717</v>
      </c>
      <c r="B4424">
        <v>724</v>
      </c>
      <c r="C4424" s="187">
        <v>13.800000190734863</v>
      </c>
      <c r="D4424">
        <v>0</v>
      </c>
      <c r="E4424" s="184"/>
      <c r="F4424" s="184"/>
      <c r="G4424" s="185"/>
      <c r="H4424" s="184"/>
      <c r="I4424" s="185"/>
      <c r="J4424" s="184"/>
      <c r="K4424" s="184"/>
    </row>
    <row r="4425" spans="1:11" ht="12.75">
      <c r="A4425">
        <v>718</v>
      </c>
      <c r="B4425">
        <v>709</v>
      </c>
      <c r="C4425" s="187">
        <v>20</v>
      </c>
      <c r="D4425">
        <v>0</v>
      </c>
      <c r="E4425" s="184"/>
      <c r="F4425" s="184"/>
      <c r="G4425" s="185"/>
      <c r="H4425" s="184"/>
      <c r="I4425" s="185"/>
      <c r="J4425" s="184"/>
      <c r="K4425" s="184"/>
    </row>
    <row r="4426" spans="1:11" ht="12.75">
      <c r="A4426">
        <v>718</v>
      </c>
      <c r="B4426">
        <v>713</v>
      </c>
      <c r="C4426" s="187">
        <v>11.800000190734863</v>
      </c>
      <c r="D4426">
        <v>0</v>
      </c>
      <c r="E4426" s="184"/>
      <c r="F4426" s="184"/>
      <c r="G4426" s="185"/>
      <c r="H4426" s="184"/>
      <c r="I4426" s="185"/>
      <c r="J4426" s="184"/>
      <c r="K4426" s="184"/>
    </row>
    <row r="4427" spans="1:11" ht="12.75">
      <c r="A4427">
        <v>718</v>
      </c>
      <c r="B4427">
        <v>716</v>
      </c>
      <c r="C4427" s="187">
        <v>3.5</v>
      </c>
      <c r="D4427">
        <v>0</v>
      </c>
      <c r="E4427" s="184"/>
      <c r="F4427" s="184"/>
      <c r="G4427" s="185"/>
      <c r="H4427" s="184"/>
      <c r="I4427" s="185"/>
      <c r="J4427" s="184"/>
      <c r="K4427" s="184"/>
    </row>
    <row r="4428" spans="1:11" ht="12.75">
      <c r="A4428">
        <v>718</v>
      </c>
      <c r="B4428">
        <v>717</v>
      </c>
      <c r="C4428" s="187">
        <v>6.199999809265137</v>
      </c>
      <c r="D4428">
        <v>0</v>
      </c>
      <c r="E4428" s="184"/>
      <c r="F4428" s="184"/>
      <c r="G4428" s="185"/>
      <c r="H4428" s="184"/>
      <c r="I4428" s="185"/>
      <c r="J4428" s="184"/>
      <c r="K4428" s="184"/>
    </row>
    <row r="4429" spans="1:11" ht="12.75">
      <c r="A4429">
        <v>718</v>
      </c>
      <c r="B4429">
        <v>720</v>
      </c>
      <c r="C4429" s="187">
        <v>4.900000095367432</v>
      </c>
      <c r="D4429">
        <v>0</v>
      </c>
      <c r="E4429" s="184"/>
      <c r="F4429" s="184"/>
      <c r="G4429" s="185"/>
      <c r="H4429" s="184"/>
      <c r="I4429" s="185"/>
      <c r="J4429" s="184"/>
      <c r="K4429" s="184"/>
    </row>
    <row r="4430" spans="1:11" ht="12.75">
      <c r="A4430">
        <v>718</v>
      </c>
      <c r="B4430">
        <v>722</v>
      </c>
      <c r="C4430" s="187">
        <v>8.100000381469727</v>
      </c>
      <c r="D4430">
        <v>0</v>
      </c>
      <c r="E4430" s="184"/>
      <c r="F4430" s="184"/>
      <c r="G4430" s="185"/>
      <c r="H4430" s="184"/>
      <c r="I4430" s="185"/>
      <c r="J4430" s="184"/>
      <c r="K4430" s="184"/>
    </row>
    <row r="4431" spans="1:11" ht="12.75">
      <c r="A4431">
        <v>718</v>
      </c>
      <c r="B4431">
        <v>723</v>
      </c>
      <c r="C4431" s="187">
        <v>8.800000190734863</v>
      </c>
      <c r="D4431">
        <v>0</v>
      </c>
      <c r="E4431" s="184"/>
      <c r="F4431" s="184"/>
      <c r="G4431" s="185"/>
      <c r="H4431" s="184"/>
      <c r="I4431" s="185"/>
      <c r="J4431" s="184"/>
      <c r="K4431" s="184"/>
    </row>
    <row r="4432" spans="1:11" ht="12.75">
      <c r="A4432">
        <v>718</v>
      </c>
      <c r="B4432">
        <v>724</v>
      </c>
      <c r="C4432" s="187">
        <v>10.899999618530273</v>
      </c>
      <c r="D4432">
        <v>0</v>
      </c>
      <c r="E4432" s="184"/>
      <c r="F4432" s="184"/>
      <c r="G4432" s="185"/>
      <c r="H4432" s="184"/>
      <c r="I4432" s="185"/>
      <c r="J4432" s="184"/>
      <c r="K4432" s="184"/>
    </row>
    <row r="4433" spans="1:11" ht="12.75">
      <c r="A4433">
        <v>720</v>
      </c>
      <c r="B4433">
        <v>683</v>
      </c>
      <c r="C4433" s="187">
        <v>55</v>
      </c>
      <c r="D4433">
        <v>0</v>
      </c>
      <c r="E4433" s="184"/>
      <c r="F4433" s="184"/>
      <c r="G4433" s="185"/>
      <c r="H4433" s="184"/>
      <c r="I4433" s="185"/>
      <c r="J4433" s="184"/>
      <c r="K4433" s="184"/>
    </row>
    <row r="4434" spans="1:11" ht="12.75">
      <c r="A4434">
        <v>720</v>
      </c>
      <c r="B4434">
        <v>715</v>
      </c>
      <c r="C4434" s="187">
        <v>13.699999809265137</v>
      </c>
      <c r="D4434">
        <v>0</v>
      </c>
      <c r="E4434" s="184"/>
      <c r="F4434" s="184"/>
      <c r="G4434" s="185"/>
      <c r="H4434" s="184"/>
      <c r="I4434" s="185"/>
      <c r="J4434" s="184"/>
      <c r="K4434" s="184"/>
    </row>
    <row r="4435" spans="1:11" ht="12.75">
      <c r="A4435">
        <v>720</v>
      </c>
      <c r="B4435">
        <v>717</v>
      </c>
      <c r="C4435" s="187">
        <v>10.100000381469727</v>
      </c>
      <c r="D4435">
        <v>0</v>
      </c>
      <c r="E4435" s="184"/>
      <c r="F4435" s="184"/>
      <c r="G4435" s="185"/>
      <c r="H4435" s="184"/>
      <c r="I4435" s="185"/>
      <c r="J4435" s="184"/>
      <c r="K4435" s="184"/>
    </row>
    <row r="4436" spans="1:11" ht="12.75">
      <c r="A4436">
        <v>720</v>
      </c>
      <c r="B4436">
        <v>718</v>
      </c>
      <c r="C4436" s="187">
        <v>4.900000095367432</v>
      </c>
      <c r="D4436">
        <v>0</v>
      </c>
      <c r="E4436" s="184"/>
      <c r="F4436" s="184"/>
      <c r="G4436" s="185"/>
      <c r="H4436" s="184"/>
      <c r="I4436" s="185"/>
      <c r="J4436" s="184"/>
      <c r="K4436" s="184"/>
    </row>
    <row r="4437" spans="1:11" ht="12.75">
      <c r="A4437">
        <v>720</v>
      </c>
      <c r="B4437">
        <v>722</v>
      </c>
      <c r="C4437" s="187">
        <v>5.800000190734863</v>
      </c>
      <c r="D4437">
        <v>0</v>
      </c>
      <c r="E4437" s="184"/>
      <c r="F4437" s="184"/>
      <c r="G4437" s="185"/>
      <c r="H4437" s="184"/>
      <c r="I4437" s="185"/>
      <c r="J4437" s="184"/>
      <c r="K4437" s="184"/>
    </row>
    <row r="4438" spans="1:11" ht="12.75">
      <c r="A4438">
        <v>720</v>
      </c>
      <c r="B4438">
        <v>723</v>
      </c>
      <c r="C4438" s="187">
        <v>8.800000190734863</v>
      </c>
      <c r="D4438">
        <v>0</v>
      </c>
      <c r="E4438" s="184"/>
      <c r="F4438" s="184"/>
      <c r="G4438" s="185"/>
      <c r="H4438" s="184"/>
      <c r="I4438" s="185"/>
      <c r="J4438" s="184"/>
      <c r="K4438" s="184"/>
    </row>
    <row r="4439" spans="1:11" ht="12.75">
      <c r="A4439">
        <v>720</v>
      </c>
      <c r="B4439">
        <v>724</v>
      </c>
      <c r="C4439" s="187">
        <v>7</v>
      </c>
      <c r="D4439">
        <v>0</v>
      </c>
      <c r="E4439" s="184"/>
      <c r="F4439" s="184"/>
      <c r="G4439" s="185"/>
      <c r="H4439" s="184"/>
      <c r="I4439" s="185"/>
      <c r="J4439" s="184"/>
      <c r="K4439" s="184"/>
    </row>
    <row r="4440" spans="1:11" ht="12.75">
      <c r="A4440">
        <v>720</v>
      </c>
      <c r="B4440">
        <v>740</v>
      </c>
      <c r="C4440" s="187">
        <v>26.399999618530273</v>
      </c>
      <c r="D4440">
        <v>0</v>
      </c>
      <c r="E4440" s="184"/>
      <c r="F4440" s="184"/>
      <c r="G4440" s="185"/>
      <c r="H4440" s="184"/>
      <c r="I4440" s="185"/>
      <c r="J4440" s="184"/>
      <c r="K4440" s="184"/>
    </row>
    <row r="4441" spans="1:11" ht="12.75">
      <c r="A4441">
        <v>720</v>
      </c>
      <c r="B4441">
        <v>746</v>
      </c>
      <c r="C4441" s="187">
        <v>32.900001525878906</v>
      </c>
      <c r="D4441">
        <v>0</v>
      </c>
      <c r="E4441" s="184"/>
      <c r="F4441" s="184"/>
      <c r="G4441" s="185"/>
      <c r="H4441" s="184"/>
      <c r="I4441" s="185"/>
      <c r="J4441" s="184"/>
      <c r="K4441" s="184"/>
    </row>
    <row r="4442" spans="1:11" ht="12.75">
      <c r="A4442">
        <v>722</v>
      </c>
      <c r="B4442">
        <v>716</v>
      </c>
      <c r="C4442" s="187">
        <v>10.100000381469727</v>
      </c>
      <c r="D4442">
        <v>0</v>
      </c>
      <c r="E4442" s="184"/>
      <c r="F4442" s="184"/>
      <c r="G4442" s="185"/>
      <c r="H4442" s="184"/>
      <c r="I4442" s="185"/>
      <c r="J4442" s="184"/>
      <c r="K4442" s="184"/>
    </row>
    <row r="4443" spans="1:11" ht="12.75">
      <c r="A4443">
        <v>722</v>
      </c>
      <c r="B4443">
        <v>717</v>
      </c>
      <c r="C4443" s="187">
        <v>9.800000190734863</v>
      </c>
      <c r="D4443">
        <v>0</v>
      </c>
      <c r="E4443" s="184"/>
      <c r="F4443" s="184"/>
      <c r="G4443" s="185"/>
      <c r="H4443" s="184"/>
      <c r="I4443" s="185"/>
      <c r="J4443" s="184"/>
      <c r="K4443" s="184"/>
    </row>
    <row r="4444" spans="1:11" ht="12.75">
      <c r="A4444">
        <v>722</v>
      </c>
      <c r="B4444">
        <v>718</v>
      </c>
      <c r="C4444" s="187">
        <v>8.100000381469727</v>
      </c>
      <c r="D4444">
        <v>0</v>
      </c>
      <c r="E4444" s="184"/>
      <c r="F4444" s="184"/>
      <c r="G4444" s="185"/>
      <c r="H4444" s="184"/>
      <c r="I4444" s="185"/>
      <c r="J4444" s="184"/>
      <c r="K4444" s="184"/>
    </row>
    <row r="4445" spans="1:11" ht="12.75">
      <c r="A4445">
        <v>722</v>
      </c>
      <c r="B4445">
        <v>720</v>
      </c>
      <c r="C4445" s="187">
        <v>5.800000190734863</v>
      </c>
      <c r="D4445">
        <v>0</v>
      </c>
      <c r="E4445" s="184"/>
      <c r="F4445" s="184"/>
      <c r="G4445" s="185"/>
      <c r="H4445" s="184"/>
      <c r="I4445" s="185"/>
      <c r="J4445" s="184"/>
      <c r="K4445" s="184"/>
    </row>
    <row r="4446" spans="1:11" ht="12.75">
      <c r="A4446">
        <v>722</v>
      </c>
      <c r="B4446">
        <v>723</v>
      </c>
      <c r="C4446" s="187">
        <v>2.9000000953674316</v>
      </c>
      <c r="D4446">
        <v>0</v>
      </c>
      <c r="E4446" s="184"/>
      <c r="F4446" s="184"/>
      <c r="G4446" s="185"/>
      <c r="H4446" s="184"/>
      <c r="I4446" s="185"/>
      <c r="J4446" s="184"/>
      <c r="K4446" s="184"/>
    </row>
    <row r="4447" spans="1:11" ht="12.75">
      <c r="A4447">
        <v>722</v>
      </c>
      <c r="B4447">
        <v>724</v>
      </c>
      <c r="C4447" s="187">
        <v>4.400000095367432</v>
      </c>
      <c r="D4447">
        <v>0</v>
      </c>
      <c r="E4447" s="184"/>
      <c r="F4447" s="184"/>
      <c r="G4447" s="185"/>
      <c r="H4447" s="184"/>
      <c r="I4447" s="185"/>
      <c r="J4447" s="184"/>
      <c r="K4447" s="184"/>
    </row>
    <row r="4448" spans="1:11" ht="12.75">
      <c r="A4448">
        <v>722</v>
      </c>
      <c r="B4448">
        <v>726</v>
      </c>
      <c r="C4448" s="187">
        <v>7.099999904632568</v>
      </c>
      <c r="D4448">
        <v>0</v>
      </c>
      <c r="E4448" s="184"/>
      <c r="F4448" s="184"/>
      <c r="G4448" s="185"/>
      <c r="H4448" s="184"/>
      <c r="I4448" s="185"/>
      <c r="J4448" s="184"/>
      <c r="K4448" s="184"/>
    </row>
    <row r="4449" spans="1:11" ht="12.75">
      <c r="A4449">
        <v>722</v>
      </c>
      <c r="B4449">
        <v>727</v>
      </c>
      <c r="C4449" s="187">
        <v>11.300000190734863</v>
      </c>
      <c r="D4449">
        <v>0</v>
      </c>
      <c r="E4449" s="184"/>
      <c r="F4449" s="184"/>
      <c r="G4449" s="185"/>
      <c r="H4449" s="184"/>
      <c r="I4449" s="185"/>
      <c r="J4449" s="184"/>
      <c r="K4449" s="184"/>
    </row>
    <row r="4450" spans="1:11" ht="12.75">
      <c r="A4450">
        <v>722</v>
      </c>
      <c r="B4450">
        <v>728</v>
      </c>
      <c r="C4450" s="187">
        <v>12.300000190734863</v>
      </c>
      <c r="D4450">
        <v>0</v>
      </c>
      <c r="E4450" s="184"/>
      <c r="F4450" s="184"/>
      <c r="G4450" s="185"/>
      <c r="H4450" s="184"/>
      <c r="I4450" s="185"/>
      <c r="J4450" s="184"/>
      <c r="K4450" s="184"/>
    </row>
    <row r="4451" spans="1:11" ht="12.75">
      <c r="A4451">
        <v>722</v>
      </c>
      <c r="B4451">
        <v>735</v>
      </c>
      <c r="C4451" s="187">
        <v>12.199999809265137</v>
      </c>
      <c r="D4451">
        <v>0</v>
      </c>
      <c r="E4451" s="184"/>
      <c r="F4451" s="184"/>
      <c r="G4451" s="185"/>
      <c r="H4451" s="184"/>
      <c r="I4451" s="185"/>
      <c r="J4451" s="184"/>
      <c r="K4451" s="184"/>
    </row>
    <row r="4452" spans="1:11" ht="12.75">
      <c r="A4452">
        <v>722</v>
      </c>
      <c r="B4452">
        <v>746</v>
      </c>
      <c r="C4452" s="187">
        <v>30.299999237060547</v>
      </c>
      <c r="D4452">
        <v>0</v>
      </c>
      <c r="E4452" s="184"/>
      <c r="F4452" s="184"/>
      <c r="G4452" s="185"/>
      <c r="H4452" s="184"/>
      <c r="I4452" s="185"/>
      <c r="J4452" s="184"/>
      <c r="K4452" s="184"/>
    </row>
    <row r="4453" spans="1:11" ht="12.75">
      <c r="A4453">
        <v>723</v>
      </c>
      <c r="B4453">
        <v>716</v>
      </c>
      <c r="C4453" s="187">
        <v>9.800000190734863</v>
      </c>
      <c r="D4453">
        <v>0</v>
      </c>
      <c r="E4453" s="184"/>
      <c r="F4453" s="184"/>
      <c r="G4453" s="185"/>
      <c r="H4453" s="184"/>
      <c r="I4453" s="185"/>
      <c r="J4453" s="184"/>
      <c r="K4453" s="184"/>
    </row>
    <row r="4454" spans="1:11" ht="12.75">
      <c r="A4454">
        <v>723</v>
      </c>
      <c r="B4454">
        <v>717</v>
      </c>
      <c r="C4454" s="187">
        <v>8.5</v>
      </c>
      <c r="D4454">
        <v>0</v>
      </c>
      <c r="E4454" s="184"/>
      <c r="F4454" s="184"/>
      <c r="G4454" s="185"/>
      <c r="H4454" s="184"/>
      <c r="I4454" s="185"/>
      <c r="J4454" s="184"/>
      <c r="K4454" s="184"/>
    </row>
    <row r="4455" spans="1:11" ht="12.75">
      <c r="A4455">
        <v>723</v>
      </c>
      <c r="B4455">
        <v>718</v>
      </c>
      <c r="C4455" s="187">
        <v>8.800000190734863</v>
      </c>
      <c r="D4455">
        <v>0</v>
      </c>
      <c r="E4455" s="184"/>
      <c r="F4455" s="184"/>
      <c r="G4455" s="185"/>
      <c r="H4455" s="184"/>
      <c r="I4455" s="185"/>
      <c r="J4455" s="184"/>
      <c r="K4455" s="184"/>
    </row>
    <row r="4456" spans="1:11" ht="12.75">
      <c r="A4456">
        <v>723</v>
      </c>
      <c r="B4456">
        <v>720</v>
      </c>
      <c r="C4456" s="187">
        <v>8.800000190734863</v>
      </c>
      <c r="D4456">
        <v>0</v>
      </c>
      <c r="E4456" s="184"/>
      <c r="F4456" s="184"/>
      <c r="G4456" s="185"/>
      <c r="H4456" s="184"/>
      <c r="I4456" s="185"/>
      <c r="J4456" s="184"/>
      <c r="K4456" s="184"/>
    </row>
    <row r="4457" spans="1:11" ht="12.75">
      <c r="A4457">
        <v>723</v>
      </c>
      <c r="B4457">
        <v>722</v>
      </c>
      <c r="C4457" s="187">
        <v>2.9000000953674316</v>
      </c>
      <c r="D4457">
        <v>0</v>
      </c>
      <c r="E4457" s="184"/>
      <c r="F4457" s="184"/>
      <c r="G4457" s="185"/>
      <c r="H4457" s="184"/>
      <c r="I4457" s="185"/>
      <c r="J4457" s="184"/>
      <c r="K4457" s="184"/>
    </row>
    <row r="4458" spans="1:11" ht="12.75">
      <c r="A4458">
        <v>723</v>
      </c>
      <c r="B4458">
        <v>724</v>
      </c>
      <c r="C4458" s="187">
        <v>6.900000095367432</v>
      </c>
      <c r="D4458">
        <v>0</v>
      </c>
      <c r="E4458" s="184"/>
      <c r="F4458" s="184"/>
      <c r="G4458" s="185"/>
      <c r="H4458" s="184"/>
      <c r="I4458" s="185"/>
      <c r="J4458" s="184"/>
      <c r="K4458" s="184"/>
    </row>
    <row r="4459" spans="1:11" ht="12.75">
      <c r="A4459">
        <v>723</v>
      </c>
      <c r="B4459">
        <v>726</v>
      </c>
      <c r="C4459" s="187">
        <v>8.600000381469727</v>
      </c>
      <c r="D4459">
        <v>0</v>
      </c>
      <c r="E4459" s="184"/>
      <c r="F4459" s="184"/>
      <c r="G4459" s="185"/>
      <c r="H4459" s="184"/>
      <c r="I4459" s="185"/>
      <c r="J4459" s="184"/>
      <c r="K4459" s="184"/>
    </row>
    <row r="4460" spans="1:11" ht="12.75">
      <c r="A4460">
        <v>723</v>
      </c>
      <c r="B4460">
        <v>727</v>
      </c>
      <c r="C4460" s="187">
        <v>12.899999618530273</v>
      </c>
      <c r="D4460">
        <v>0</v>
      </c>
      <c r="E4460" s="184"/>
      <c r="F4460" s="184"/>
      <c r="G4460" s="185"/>
      <c r="H4460" s="184"/>
      <c r="I4460" s="185"/>
      <c r="J4460" s="184"/>
      <c r="K4460" s="184"/>
    </row>
    <row r="4461" spans="1:11" ht="12.75">
      <c r="A4461">
        <v>723</v>
      </c>
      <c r="B4461">
        <v>728</v>
      </c>
      <c r="C4461" s="187">
        <v>13.800000190734863</v>
      </c>
      <c r="D4461">
        <v>0</v>
      </c>
      <c r="E4461" s="184"/>
      <c r="F4461" s="184"/>
      <c r="G4461" s="185"/>
      <c r="H4461" s="184"/>
      <c r="I4461" s="185"/>
      <c r="J4461" s="184"/>
      <c r="K4461" s="184"/>
    </row>
    <row r="4462" spans="1:11" ht="12.75">
      <c r="A4462">
        <v>723</v>
      </c>
      <c r="B4462">
        <v>735</v>
      </c>
      <c r="C4462" s="187">
        <v>13.800000190734863</v>
      </c>
      <c r="D4462">
        <v>0</v>
      </c>
      <c r="E4462" s="184"/>
      <c r="F4462" s="184"/>
      <c r="G4462" s="185"/>
      <c r="H4462" s="184"/>
      <c r="I4462" s="185"/>
      <c r="J4462" s="184"/>
      <c r="K4462" s="184"/>
    </row>
    <row r="4463" spans="1:11" ht="12.75">
      <c r="A4463">
        <v>723</v>
      </c>
      <c r="B4463">
        <v>746</v>
      </c>
      <c r="C4463" s="187">
        <v>32.20000076293945</v>
      </c>
      <c r="D4463">
        <v>0</v>
      </c>
      <c r="E4463" s="184"/>
      <c r="F4463" s="184"/>
      <c r="G4463" s="185"/>
      <c r="H4463" s="184"/>
      <c r="I4463" s="185"/>
      <c r="J4463" s="184"/>
      <c r="K4463" s="184"/>
    </row>
    <row r="4464" spans="1:11" ht="12.75">
      <c r="A4464">
        <v>724</v>
      </c>
      <c r="B4464">
        <v>716</v>
      </c>
      <c r="C4464" s="187">
        <v>13.5</v>
      </c>
      <c r="D4464">
        <v>0</v>
      </c>
      <c r="E4464" s="184"/>
      <c r="F4464" s="184"/>
      <c r="G4464" s="185"/>
      <c r="H4464" s="184"/>
      <c r="I4464" s="185"/>
      <c r="J4464" s="184"/>
      <c r="K4464" s="184"/>
    </row>
    <row r="4465" spans="1:11" ht="12.75">
      <c r="A4465">
        <v>724</v>
      </c>
      <c r="B4465">
        <v>717</v>
      </c>
      <c r="C4465" s="187">
        <v>13.800000190734863</v>
      </c>
      <c r="D4465">
        <v>0</v>
      </c>
      <c r="E4465" s="184"/>
      <c r="F4465" s="184"/>
      <c r="G4465" s="185"/>
      <c r="H4465" s="184"/>
      <c r="I4465" s="185"/>
      <c r="J4465" s="184"/>
      <c r="K4465" s="184"/>
    </row>
    <row r="4466" spans="1:11" ht="12.75">
      <c r="A4466">
        <v>724</v>
      </c>
      <c r="B4466">
        <v>718</v>
      </c>
      <c r="C4466" s="187">
        <v>10.899999618530273</v>
      </c>
      <c r="D4466">
        <v>0</v>
      </c>
      <c r="E4466" s="184"/>
      <c r="F4466" s="184"/>
      <c r="G4466" s="185"/>
      <c r="H4466" s="184"/>
      <c r="I4466" s="185"/>
      <c r="J4466" s="184"/>
      <c r="K4466" s="184"/>
    </row>
    <row r="4467" spans="1:11" ht="12.75">
      <c r="A4467">
        <v>724</v>
      </c>
      <c r="B4467">
        <v>720</v>
      </c>
      <c r="C4467" s="187">
        <v>7</v>
      </c>
      <c r="D4467">
        <v>0</v>
      </c>
      <c r="E4467" s="184"/>
      <c r="F4467" s="184"/>
      <c r="G4467" s="185"/>
      <c r="H4467" s="184"/>
      <c r="I4467" s="185"/>
      <c r="J4467" s="184"/>
      <c r="K4467" s="184"/>
    </row>
    <row r="4468" spans="1:11" ht="12.75">
      <c r="A4468">
        <v>724</v>
      </c>
      <c r="B4468">
        <v>722</v>
      </c>
      <c r="C4468" s="187">
        <v>4.400000095367432</v>
      </c>
      <c r="D4468">
        <v>0</v>
      </c>
      <c r="E4468" s="184"/>
      <c r="F4468" s="184"/>
      <c r="G4468" s="185"/>
      <c r="H4468" s="184"/>
      <c r="I4468" s="185"/>
      <c r="J4468" s="184"/>
      <c r="K4468" s="184"/>
    </row>
    <row r="4469" spans="1:11" ht="12.75">
      <c r="A4469">
        <v>724</v>
      </c>
      <c r="B4469">
        <v>723</v>
      </c>
      <c r="C4469" s="187">
        <v>6.900000095367432</v>
      </c>
      <c r="D4469">
        <v>0</v>
      </c>
      <c r="E4469" s="184"/>
      <c r="F4469" s="184"/>
      <c r="G4469" s="185"/>
      <c r="H4469" s="184"/>
      <c r="I4469" s="185"/>
      <c r="J4469" s="184"/>
      <c r="K4469" s="184"/>
    </row>
    <row r="4470" spans="1:11" ht="12.75">
      <c r="A4470">
        <v>724</v>
      </c>
      <c r="B4470">
        <v>726</v>
      </c>
      <c r="C4470" s="187">
        <v>5.900000095367432</v>
      </c>
      <c r="D4470">
        <v>0</v>
      </c>
      <c r="E4470" s="184"/>
      <c r="F4470" s="184"/>
      <c r="G4470" s="185"/>
      <c r="H4470" s="184"/>
      <c r="I4470" s="185"/>
      <c r="J4470" s="184"/>
      <c r="K4470" s="184"/>
    </row>
    <row r="4471" spans="1:11" ht="12.75">
      <c r="A4471">
        <v>724</v>
      </c>
      <c r="B4471">
        <v>727</v>
      </c>
      <c r="C4471" s="187">
        <v>9.300000190734863</v>
      </c>
      <c r="D4471">
        <v>0</v>
      </c>
      <c r="E4471" s="184"/>
      <c r="F4471" s="184"/>
      <c r="G4471" s="185"/>
      <c r="H4471" s="184"/>
      <c r="I4471" s="185"/>
      <c r="J4471" s="184"/>
      <c r="K4471" s="184"/>
    </row>
    <row r="4472" spans="1:11" ht="12.75">
      <c r="A4472">
        <v>724</v>
      </c>
      <c r="B4472">
        <v>734</v>
      </c>
      <c r="C4472" s="187">
        <v>12.100000381469727</v>
      </c>
      <c r="D4472">
        <v>0</v>
      </c>
      <c r="E4472" s="184"/>
      <c r="F4472" s="184"/>
      <c r="G4472" s="185"/>
      <c r="H4472" s="184"/>
      <c r="I4472" s="185"/>
      <c r="J4472" s="184"/>
      <c r="K4472" s="184"/>
    </row>
    <row r="4473" spans="1:11" ht="12.75">
      <c r="A4473">
        <v>724</v>
      </c>
      <c r="B4473">
        <v>735</v>
      </c>
      <c r="C4473" s="187">
        <v>9.199999809265137</v>
      </c>
      <c r="D4473">
        <v>0</v>
      </c>
      <c r="E4473" s="184"/>
      <c r="F4473" s="184"/>
      <c r="G4473" s="185"/>
      <c r="H4473" s="184"/>
      <c r="I4473" s="185"/>
      <c r="J4473" s="184"/>
      <c r="K4473" s="184"/>
    </row>
    <row r="4474" spans="1:11" ht="12.75">
      <c r="A4474">
        <v>724</v>
      </c>
      <c r="B4474">
        <v>738</v>
      </c>
      <c r="C4474" s="187">
        <v>15.100000381469727</v>
      </c>
      <c r="D4474">
        <v>0</v>
      </c>
      <c r="E4474" s="184"/>
      <c r="F4474" s="184"/>
      <c r="G4474" s="185"/>
      <c r="H4474" s="184"/>
      <c r="I4474" s="185"/>
      <c r="J4474" s="184"/>
      <c r="K4474" s="184"/>
    </row>
    <row r="4475" spans="1:11" ht="12.75">
      <c r="A4475">
        <v>724</v>
      </c>
      <c r="B4475">
        <v>740</v>
      </c>
      <c r="C4475" s="187">
        <v>21.799999237060547</v>
      </c>
      <c r="D4475">
        <v>0</v>
      </c>
      <c r="E4475" s="184"/>
      <c r="F4475" s="184"/>
      <c r="G4475" s="185"/>
      <c r="H4475" s="184"/>
      <c r="I4475" s="185"/>
      <c r="J4475" s="184"/>
      <c r="K4475" s="184"/>
    </row>
    <row r="4476" spans="1:11" ht="12.75">
      <c r="A4476">
        <v>724</v>
      </c>
      <c r="B4476">
        <v>741</v>
      </c>
      <c r="C4476" s="187">
        <v>20.200000762939453</v>
      </c>
      <c r="D4476">
        <v>0</v>
      </c>
      <c r="E4476" s="184"/>
      <c r="F4476" s="184"/>
      <c r="G4476" s="185"/>
      <c r="H4476" s="184"/>
      <c r="I4476" s="185"/>
      <c r="J4476" s="184"/>
      <c r="K4476" s="184"/>
    </row>
    <row r="4477" spans="1:11" ht="12.75">
      <c r="A4477">
        <v>724</v>
      </c>
      <c r="B4477">
        <v>746</v>
      </c>
      <c r="C4477" s="187">
        <v>26.600000381469727</v>
      </c>
      <c r="D4477">
        <v>0</v>
      </c>
      <c r="E4477" s="184"/>
      <c r="F4477" s="184"/>
      <c r="G4477" s="185"/>
      <c r="H4477" s="184"/>
      <c r="I4477" s="185"/>
      <c r="J4477" s="184"/>
      <c r="K4477" s="184"/>
    </row>
    <row r="4478" spans="1:11" ht="12.75">
      <c r="A4478">
        <v>724</v>
      </c>
      <c r="B4478">
        <v>933</v>
      </c>
      <c r="C4478" s="187">
        <v>85.80000305175781</v>
      </c>
      <c r="D4478">
        <v>0</v>
      </c>
      <c r="E4478" s="184"/>
      <c r="F4478" s="184"/>
      <c r="G4478" s="185"/>
      <c r="H4478" s="184"/>
      <c r="I4478" s="185"/>
      <c r="J4478" s="184"/>
      <c r="K4478" s="184"/>
    </row>
    <row r="4479" spans="1:11" ht="12.75">
      <c r="A4479">
        <v>724</v>
      </c>
      <c r="B4479">
        <v>934</v>
      </c>
      <c r="C4479" s="187">
        <v>94.4000015258789</v>
      </c>
      <c r="D4479">
        <v>0</v>
      </c>
      <c r="E4479" s="184"/>
      <c r="F4479" s="184"/>
      <c r="G4479" s="185"/>
      <c r="H4479" s="184"/>
      <c r="I4479" s="185"/>
      <c r="J4479" s="184"/>
      <c r="K4479" s="184"/>
    </row>
    <row r="4480" spans="1:11" ht="12.75">
      <c r="A4480">
        <v>724</v>
      </c>
      <c r="B4480">
        <v>936</v>
      </c>
      <c r="C4480" s="187">
        <v>106.5999984741211</v>
      </c>
      <c r="D4480">
        <v>0</v>
      </c>
      <c r="E4480" s="184"/>
      <c r="F4480" s="184"/>
      <c r="G4480" s="185"/>
      <c r="H4480" s="184"/>
      <c r="I4480" s="185"/>
      <c r="J4480" s="184"/>
      <c r="K4480" s="184"/>
    </row>
    <row r="4481" spans="1:11" ht="12.75">
      <c r="A4481">
        <v>724</v>
      </c>
      <c r="B4481">
        <v>937</v>
      </c>
      <c r="C4481" s="187">
        <v>115.30000305175781</v>
      </c>
      <c r="D4481">
        <v>0</v>
      </c>
      <c r="E4481" s="184"/>
      <c r="F4481" s="184"/>
      <c r="G4481" s="185"/>
      <c r="H4481" s="184"/>
      <c r="I4481" s="185"/>
      <c r="J4481" s="184"/>
      <c r="K4481" s="184"/>
    </row>
    <row r="4482" spans="1:11" ht="12.75">
      <c r="A4482">
        <v>724</v>
      </c>
      <c r="B4482">
        <v>938</v>
      </c>
      <c r="C4482" s="187">
        <v>120.9000015258789</v>
      </c>
      <c r="D4482">
        <v>0</v>
      </c>
      <c r="E4482" s="184"/>
      <c r="F4482" s="184"/>
      <c r="G4482" s="185"/>
      <c r="H4482" s="184"/>
      <c r="I4482" s="185"/>
      <c r="J4482" s="184"/>
      <c r="K4482" s="184"/>
    </row>
    <row r="4483" spans="1:11" ht="12.75">
      <c r="A4483">
        <v>724</v>
      </c>
      <c r="B4483">
        <v>944</v>
      </c>
      <c r="C4483" s="187">
        <v>121</v>
      </c>
      <c r="D4483">
        <v>0</v>
      </c>
      <c r="E4483" s="184"/>
      <c r="F4483" s="184"/>
      <c r="G4483" s="185"/>
      <c r="H4483" s="184"/>
      <c r="I4483" s="185"/>
      <c r="J4483" s="184"/>
      <c r="K4483" s="184"/>
    </row>
    <row r="4484" spans="1:11" ht="12.75">
      <c r="A4484">
        <v>726</v>
      </c>
      <c r="B4484">
        <v>722</v>
      </c>
      <c r="C4484" s="187">
        <v>7.099999904632568</v>
      </c>
      <c r="D4484">
        <v>0</v>
      </c>
      <c r="E4484" s="184"/>
      <c r="F4484" s="184"/>
      <c r="G4484" s="185"/>
      <c r="H4484" s="184"/>
      <c r="I4484" s="185"/>
      <c r="J4484" s="184"/>
      <c r="K4484" s="184"/>
    </row>
    <row r="4485" spans="1:11" ht="12.75">
      <c r="A4485">
        <v>726</v>
      </c>
      <c r="B4485">
        <v>723</v>
      </c>
      <c r="C4485" s="187">
        <v>8.600000381469727</v>
      </c>
      <c r="D4485">
        <v>0</v>
      </c>
      <c r="E4485" s="184"/>
      <c r="F4485" s="184"/>
      <c r="G4485" s="185"/>
      <c r="H4485" s="184"/>
      <c r="I4485" s="185"/>
      <c r="J4485" s="184"/>
      <c r="K4485" s="184"/>
    </row>
    <row r="4486" spans="1:11" ht="12.75">
      <c r="A4486">
        <v>726</v>
      </c>
      <c r="B4486">
        <v>724</v>
      </c>
      <c r="C4486" s="187">
        <v>5.900000095367432</v>
      </c>
      <c r="D4486">
        <v>0</v>
      </c>
      <c r="E4486" s="184"/>
      <c r="F4486" s="184"/>
      <c r="G4486" s="185"/>
      <c r="H4486" s="184"/>
      <c r="I4486" s="185"/>
      <c r="J4486" s="184"/>
      <c r="K4486" s="184"/>
    </row>
    <row r="4487" spans="1:11" ht="12.75">
      <c r="A4487">
        <v>726</v>
      </c>
      <c r="B4487">
        <v>727</v>
      </c>
      <c r="C4487" s="187">
        <v>4.599999904632568</v>
      </c>
      <c r="D4487">
        <v>0</v>
      </c>
      <c r="E4487" s="184"/>
      <c r="F4487" s="184"/>
      <c r="G4487" s="185"/>
      <c r="H4487" s="184"/>
      <c r="I4487" s="185"/>
      <c r="J4487" s="184"/>
      <c r="K4487" s="184"/>
    </row>
    <row r="4488" spans="1:11" ht="12.75">
      <c r="A4488">
        <v>726</v>
      </c>
      <c r="B4488">
        <v>728</v>
      </c>
      <c r="C4488" s="187">
        <v>5.400000095367432</v>
      </c>
      <c r="D4488">
        <v>0</v>
      </c>
      <c r="E4488" s="184"/>
      <c r="F4488" s="184"/>
      <c r="G4488" s="185"/>
      <c r="H4488" s="184"/>
      <c r="I4488" s="185"/>
      <c r="J4488" s="184"/>
      <c r="K4488" s="184"/>
    </row>
    <row r="4489" spans="1:11" ht="12.75">
      <c r="A4489">
        <v>726</v>
      </c>
      <c r="B4489">
        <v>733</v>
      </c>
      <c r="C4489" s="187">
        <v>6.900000095367432</v>
      </c>
      <c r="D4489">
        <v>0</v>
      </c>
      <c r="E4489" s="184"/>
      <c r="F4489" s="184"/>
      <c r="G4489" s="185"/>
      <c r="H4489" s="184"/>
      <c r="I4489" s="185"/>
      <c r="J4489" s="184"/>
      <c r="K4489" s="184"/>
    </row>
    <row r="4490" spans="1:11" ht="12.75">
      <c r="A4490">
        <v>726</v>
      </c>
      <c r="B4490">
        <v>735</v>
      </c>
      <c r="C4490" s="187">
        <v>6.900000095367432</v>
      </c>
      <c r="D4490">
        <v>0</v>
      </c>
      <c r="E4490" s="184"/>
      <c r="F4490" s="184"/>
      <c r="G4490" s="185"/>
      <c r="H4490" s="184"/>
      <c r="I4490" s="185"/>
      <c r="J4490" s="184"/>
      <c r="K4490" s="184"/>
    </row>
    <row r="4491" spans="1:11" ht="12.75">
      <c r="A4491">
        <v>726</v>
      </c>
      <c r="B4491">
        <v>740</v>
      </c>
      <c r="C4491" s="187">
        <v>22.799999237060547</v>
      </c>
      <c r="D4491">
        <v>0</v>
      </c>
      <c r="E4491" s="184"/>
      <c r="F4491" s="184"/>
      <c r="G4491" s="185"/>
      <c r="H4491" s="184"/>
      <c r="I4491" s="185"/>
      <c r="J4491" s="184"/>
      <c r="K4491" s="184"/>
    </row>
    <row r="4492" spans="1:11" ht="12.75">
      <c r="A4492">
        <v>727</v>
      </c>
      <c r="B4492">
        <v>722</v>
      </c>
      <c r="C4492" s="187">
        <v>11.300000190734863</v>
      </c>
      <c r="D4492">
        <v>0</v>
      </c>
      <c r="E4492" s="184"/>
      <c r="F4492" s="184"/>
      <c r="G4492" s="185"/>
      <c r="H4492" s="184"/>
      <c r="I4492" s="185"/>
      <c r="J4492" s="184"/>
      <c r="K4492" s="184"/>
    </row>
    <row r="4493" spans="1:11" ht="12.75">
      <c r="A4493">
        <v>727</v>
      </c>
      <c r="B4493">
        <v>723</v>
      </c>
      <c r="C4493" s="187">
        <v>12.899999618530273</v>
      </c>
      <c r="D4493">
        <v>0</v>
      </c>
      <c r="E4493" s="184"/>
      <c r="F4493" s="184"/>
      <c r="G4493" s="185"/>
      <c r="H4493" s="184"/>
      <c r="I4493" s="185"/>
      <c r="J4493" s="184"/>
      <c r="K4493" s="184"/>
    </row>
    <row r="4494" spans="1:11" ht="12.75">
      <c r="A4494">
        <v>727</v>
      </c>
      <c r="B4494">
        <v>724</v>
      </c>
      <c r="C4494" s="187">
        <v>9.300000190734863</v>
      </c>
      <c r="D4494">
        <v>0</v>
      </c>
      <c r="E4494" s="184"/>
      <c r="F4494" s="184"/>
      <c r="G4494" s="185"/>
      <c r="H4494" s="184"/>
      <c r="I4494" s="185"/>
      <c r="J4494" s="184"/>
      <c r="K4494" s="184"/>
    </row>
    <row r="4495" spans="1:11" ht="12.75">
      <c r="A4495">
        <v>727</v>
      </c>
      <c r="B4495">
        <v>726</v>
      </c>
      <c r="C4495" s="187">
        <v>4.599999904632568</v>
      </c>
      <c r="D4495">
        <v>0</v>
      </c>
      <c r="E4495" s="184"/>
      <c r="F4495" s="184"/>
      <c r="G4495" s="185"/>
      <c r="H4495" s="184"/>
      <c r="I4495" s="185"/>
      <c r="J4495" s="184"/>
      <c r="K4495" s="184"/>
    </row>
    <row r="4496" spans="1:11" ht="12.75">
      <c r="A4496">
        <v>727</v>
      </c>
      <c r="B4496">
        <v>728</v>
      </c>
      <c r="C4496" s="187">
        <v>5.099999904632568</v>
      </c>
      <c r="D4496">
        <v>0</v>
      </c>
      <c r="E4496" s="184"/>
      <c r="F4496" s="184"/>
      <c r="G4496" s="185"/>
      <c r="H4496" s="184"/>
      <c r="I4496" s="185"/>
      <c r="J4496" s="184"/>
      <c r="K4496" s="184"/>
    </row>
    <row r="4497" spans="1:11" ht="12.75">
      <c r="A4497">
        <v>727</v>
      </c>
      <c r="B4497">
        <v>729</v>
      </c>
      <c r="C4497" s="187">
        <v>8.399999618530273</v>
      </c>
      <c r="D4497">
        <v>0</v>
      </c>
      <c r="E4497" s="184"/>
      <c r="F4497" s="184"/>
      <c r="G4497" s="185"/>
      <c r="H4497" s="184"/>
      <c r="I4497" s="185"/>
      <c r="J4497" s="184"/>
      <c r="K4497" s="184"/>
    </row>
    <row r="4498" spans="1:11" ht="12.75">
      <c r="A4498">
        <v>727</v>
      </c>
      <c r="B4498">
        <v>730</v>
      </c>
      <c r="C4498" s="187">
        <v>10.5</v>
      </c>
      <c r="D4498">
        <v>0</v>
      </c>
      <c r="E4498" s="184"/>
      <c r="F4498" s="184"/>
      <c r="G4498" s="185"/>
      <c r="H4498" s="184"/>
      <c r="I4498" s="185"/>
      <c r="J4498" s="184"/>
      <c r="K4498" s="184"/>
    </row>
    <row r="4499" spans="1:11" ht="12.75">
      <c r="A4499">
        <v>727</v>
      </c>
      <c r="B4499">
        <v>731</v>
      </c>
      <c r="C4499" s="187">
        <v>10.800000190734863</v>
      </c>
      <c r="D4499">
        <v>0</v>
      </c>
      <c r="E4499" s="184"/>
      <c r="F4499" s="184"/>
      <c r="G4499" s="185"/>
      <c r="H4499" s="184"/>
      <c r="I4499" s="185"/>
      <c r="J4499" s="184"/>
      <c r="K4499" s="184"/>
    </row>
    <row r="4500" spans="1:11" ht="12.75">
      <c r="A4500">
        <v>727</v>
      </c>
      <c r="B4500">
        <v>732</v>
      </c>
      <c r="C4500" s="187">
        <v>9.300000190734863</v>
      </c>
      <c r="D4500">
        <v>0</v>
      </c>
      <c r="E4500" s="184"/>
      <c r="F4500" s="184"/>
      <c r="G4500" s="185"/>
      <c r="H4500" s="184"/>
      <c r="I4500" s="185"/>
      <c r="J4500" s="184"/>
      <c r="K4500" s="184"/>
    </row>
    <row r="4501" spans="1:11" ht="12.75">
      <c r="A4501">
        <v>727</v>
      </c>
      <c r="B4501">
        <v>733</v>
      </c>
      <c r="C4501" s="187">
        <v>3.200000047683716</v>
      </c>
      <c r="D4501">
        <v>0</v>
      </c>
      <c r="E4501" s="184"/>
      <c r="F4501" s="184"/>
      <c r="G4501" s="185"/>
      <c r="H4501" s="184"/>
      <c r="I4501" s="185"/>
      <c r="J4501" s="184"/>
      <c r="K4501" s="184"/>
    </row>
    <row r="4502" spans="1:11" ht="12.75">
      <c r="A4502">
        <v>727</v>
      </c>
      <c r="B4502">
        <v>734</v>
      </c>
      <c r="C4502" s="187">
        <v>3.0999999046325684</v>
      </c>
      <c r="D4502">
        <v>0</v>
      </c>
      <c r="E4502" s="184"/>
      <c r="F4502" s="184"/>
      <c r="G4502" s="185"/>
      <c r="H4502" s="184"/>
      <c r="I4502" s="185"/>
      <c r="J4502" s="184"/>
      <c r="K4502" s="184"/>
    </row>
    <row r="4503" spans="1:11" ht="12.75">
      <c r="A4503">
        <v>727</v>
      </c>
      <c r="B4503">
        <v>735</v>
      </c>
      <c r="C4503" s="187">
        <v>4</v>
      </c>
      <c r="D4503">
        <v>0</v>
      </c>
      <c r="E4503" s="184"/>
      <c r="F4503" s="184"/>
      <c r="G4503" s="185"/>
      <c r="H4503" s="184"/>
      <c r="I4503" s="185"/>
      <c r="J4503" s="184"/>
      <c r="K4503" s="184"/>
    </row>
    <row r="4504" spans="1:11" ht="12.75">
      <c r="A4504">
        <v>727</v>
      </c>
      <c r="B4504">
        <v>737</v>
      </c>
      <c r="C4504" s="187">
        <v>9.5</v>
      </c>
      <c r="D4504">
        <v>0</v>
      </c>
      <c r="E4504" s="184"/>
      <c r="F4504" s="184"/>
      <c r="G4504" s="185"/>
      <c r="H4504" s="184"/>
      <c r="I4504" s="185"/>
      <c r="J4504" s="184"/>
      <c r="K4504" s="184"/>
    </row>
    <row r="4505" spans="1:11" ht="12.75">
      <c r="A4505">
        <v>727</v>
      </c>
      <c r="B4505">
        <v>738</v>
      </c>
      <c r="C4505" s="187">
        <v>9.600000381469727</v>
      </c>
      <c r="D4505">
        <v>0</v>
      </c>
      <c r="E4505" s="184"/>
      <c r="F4505" s="184"/>
      <c r="G4505" s="185"/>
      <c r="H4505" s="184"/>
      <c r="I4505" s="185"/>
      <c r="J4505" s="184"/>
      <c r="K4505" s="184"/>
    </row>
    <row r="4506" spans="1:11" ht="12.75">
      <c r="A4506">
        <v>727</v>
      </c>
      <c r="B4506">
        <v>740</v>
      </c>
      <c r="C4506" s="187">
        <v>20.200000762939453</v>
      </c>
      <c r="D4506">
        <v>0</v>
      </c>
      <c r="E4506" s="184"/>
      <c r="F4506" s="184"/>
      <c r="G4506" s="185"/>
      <c r="H4506" s="184"/>
      <c r="I4506" s="185"/>
      <c r="J4506" s="184"/>
      <c r="K4506" s="184"/>
    </row>
    <row r="4507" spans="1:11" ht="12.75">
      <c r="A4507">
        <v>728</v>
      </c>
      <c r="B4507">
        <v>722</v>
      </c>
      <c r="C4507" s="187">
        <v>12.300000190734863</v>
      </c>
      <c r="D4507">
        <v>0</v>
      </c>
      <c r="E4507" s="184"/>
      <c r="F4507" s="184"/>
      <c r="G4507" s="185"/>
      <c r="H4507" s="184"/>
      <c r="I4507" s="185"/>
      <c r="J4507" s="184"/>
      <c r="K4507" s="184"/>
    </row>
    <row r="4508" spans="1:11" ht="12.75">
      <c r="A4508">
        <v>728</v>
      </c>
      <c r="B4508">
        <v>723</v>
      </c>
      <c r="C4508" s="187">
        <v>13.800000190734863</v>
      </c>
      <c r="D4508">
        <v>0</v>
      </c>
      <c r="E4508" s="184"/>
      <c r="F4508" s="184"/>
      <c r="G4508" s="185"/>
      <c r="H4508" s="184"/>
      <c r="I4508" s="185"/>
      <c r="J4508" s="184"/>
      <c r="K4508" s="184"/>
    </row>
    <row r="4509" spans="1:11" ht="12.75">
      <c r="A4509">
        <v>728</v>
      </c>
      <c r="B4509">
        <v>726</v>
      </c>
      <c r="C4509" s="187">
        <v>5.400000095367432</v>
      </c>
      <c r="D4509">
        <v>0</v>
      </c>
      <c r="E4509" s="184"/>
      <c r="F4509" s="184"/>
      <c r="G4509" s="185"/>
      <c r="H4509" s="184"/>
      <c r="I4509" s="185"/>
      <c r="J4509" s="184"/>
      <c r="K4509" s="184"/>
    </row>
    <row r="4510" spans="1:11" ht="12.75">
      <c r="A4510">
        <v>728</v>
      </c>
      <c r="B4510">
        <v>727</v>
      </c>
      <c r="C4510" s="187">
        <v>5.099999904632568</v>
      </c>
      <c r="D4510">
        <v>0</v>
      </c>
      <c r="E4510" s="184"/>
      <c r="F4510" s="184"/>
      <c r="G4510" s="185"/>
      <c r="H4510" s="184"/>
      <c r="I4510" s="185"/>
      <c r="J4510" s="184"/>
      <c r="K4510" s="184"/>
    </row>
    <row r="4511" spans="1:11" ht="12.75">
      <c r="A4511">
        <v>728</v>
      </c>
      <c r="B4511">
        <v>729</v>
      </c>
      <c r="C4511" s="187">
        <v>3.9000000953674316</v>
      </c>
      <c r="D4511">
        <v>0</v>
      </c>
      <c r="E4511" s="184"/>
      <c r="F4511" s="184"/>
      <c r="G4511" s="185"/>
      <c r="H4511" s="184"/>
      <c r="I4511" s="185"/>
      <c r="J4511" s="184"/>
      <c r="K4511" s="184"/>
    </row>
    <row r="4512" spans="1:11" ht="12.75">
      <c r="A4512">
        <v>728</v>
      </c>
      <c r="B4512">
        <v>730</v>
      </c>
      <c r="C4512" s="187">
        <v>5.900000095367432</v>
      </c>
      <c r="D4512">
        <v>0</v>
      </c>
      <c r="E4512" s="184"/>
      <c r="F4512" s="184"/>
      <c r="G4512" s="185"/>
      <c r="H4512" s="184"/>
      <c r="I4512" s="185"/>
      <c r="J4512" s="184"/>
      <c r="K4512" s="184"/>
    </row>
    <row r="4513" spans="1:11" ht="12.75">
      <c r="A4513">
        <v>728</v>
      </c>
      <c r="B4513">
        <v>733</v>
      </c>
      <c r="C4513" s="187">
        <v>5.400000095367432</v>
      </c>
      <c r="D4513">
        <v>0</v>
      </c>
      <c r="E4513" s="184"/>
      <c r="F4513" s="184"/>
      <c r="G4513" s="185"/>
      <c r="H4513" s="184"/>
      <c r="I4513" s="185"/>
      <c r="J4513" s="184"/>
      <c r="K4513" s="184"/>
    </row>
    <row r="4514" spans="1:11" ht="12.75">
      <c r="A4514">
        <v>728</v>
      </c>
      <c r="B4514">
        <v>734</v>
      </c>
      <c r="C4514" s="187">
        <v>7.599999904632568</v>
      </c>
      <c r="D4514">
        <v>0</v>
      </c>
      <c r="E4514" s="184"/>
      <c r="F4514" s="184"/>
      <c r="G4514" s="185"/>
      <c r="H4514" s="184"/>
      <c r="I4514" s="185"/>
      <c r="J4514" s="184"/>
      <c r="K4514" s="184"/>
    </row>
    <row r="4515" spans="1:11" ht="12.75">
      <c r="A4515">
        <v>729</v>
      </c>
      <c r="B4515">
        <v>727</v>
      </c>
      <c r="C4515" s="187">
        <v>8.399999618530273</v>
      </c>
      <c r="D4515">
        <v>0</v>
      </c>
      <c r="E4515" s="184"/>
      <c r="F4515" s="184"/>
      <c r="G4515" s="185"/>
      <c r="H4515" s="184"/>
      <c r="I4515" s="185"/>
      <c r="J4515" s="184"/>
      <c r="K4515" s="184"/>
    </row>
    <row r="4516" spans="1:11" ht="12.75">
      <c r="A4516">
        <v>729</v>
      </c>
      <c r="B4516">
        <v>728</v>
      </c>
      <c r="C4516" s="187">
        <v>3.9000000953674316</v>
      </c>
      <c r="D4516">
        <v>0</v>
      </c>
      <c r="E4516" s="184"/>
      <c r="F4516" s="184"/>
      <c r="G4516" s="185"/>
      <c r="H4516" s="184"/>
      <c r="I4516" s="185"/>
      <c r="J4516" s="184"/>
      <c r="K4516" s="184"/>
    </row>
    <row r="4517" spans="1:11" ht="12.75">
      <c r="A4517">
        <v>729</v>
      </c>
      <c r="B4517">
        <v>730</v>
      </c>
      <c r="C4517" s="187">
        <v>3.5</v>
      </c>
      <c r="D4517">
        <v>0</v>
      </c>
      <c r="E4517" s="184"/>
      <c r="F4517" s="184"/>
      <c r="G4517" s="185"/>
      <c r="H4517" s="184"/>
      <c r="I4517" s="185"/>
      <c r="J4517" s="184"/>
      <c r="K4517" s="184"/>
    </row>
    <row r="4518" spans="1:11" ht="12.75">
      <c r="A4518">
        <v>729</v>
      </c>
      <c r="B4518">
        <v>733</v>
      </c>
      <c r="C4518" s="187">
        <v>8.600000381469727</v>
      </c>
      <c r="D4518">
        <v>0</v>
      </c>
      <c r="E4518" s="184"/>
      <c r="F4518" s="184"/>
      <c r="G4518" s="185"/>
      <c r="H4518" s="184"/>
      <c r="I4518" s="185"/>
      <c r="J4518" s="184"/>
      <c r="K4518" s="184"/>
    </row>
    <row r="4519" spans="1:11" ht="12.75">
      <c r="A4519">
        <v>730</v>
      </c>
      <c r="B4519">
        <v>727</v>
      </c>
      <c r="C4519" s="187">
        <v>10.5</v>
      </c>
      <c r="D4519">
        <v>0</v>
      </c>
      <c r="E4519" s="184"/>
      <c r="F4519" s="184"/>
      <c r="G4519" s="185"/>
      <c r="H4519" s="184"/>
      <c r="I4519" s="185"/>
      <c r="J4519" s="184"/>
      <c r="K4519" s="184"/>
    </row>
    <row r="4520" spans="1:11" ht="12.75">
      <c r="A4520">
        <v>730</v>
      </c>
      <c r="B4520">
        <v>728</v>
      </c>
      <c r="C4520" s="187">
        <v>5.900000095367432</v>
      </c>
      <c r="D4520">
        <v>0</v>
      </c>
      <c r="E4520" s="184"/>
      <c r="F4520" s="184"/>
      <c r="G4520" s="185"/>
      <c r="H4520" s="184"/>
      <c r="I4520" s="185"/>
      <c r="J4520" s="184"/>
      <c r="K4520" s="184"/>
    </row>
    <row r="4521" spans="1:11" ht="12.75">
      <c r="A4521">
        <v>730</v>
      </c>
      <c r="B4521">
        <v>729</v>
      </c>
      <c r="C4521" s="187">
        <v>3.5</v>
      </c>
      <c r="D4521">
        <v>0</v>
      </c>
      <c r="E4521" s="184"/>
      <c r="F4521" s="184"/>
      <c r="G4521" s="185"/>
      <c r="H4521" s="184"/>
      <c r="I4521" s="185"/>
      <c r="J4521" s="184"/>
      <c r="K4521" s="184"/>
    </row>
    <row r="4522" spans="1:11" ht="12.75">
      <c r="A4522">
        <v>730</v>
      </c>
      <c r="B4522">
        <v>731</v>
      </c>
      <c r="C4522" s="187">
        <v>3.299999952316284</v>
      </c>
      <c r="D4522">
        <v>0</v>
      </c>
      <c r="E4522" s="184"/>
      <c r="F4522" s="184"/>
      <c r="G4522" s="185"/>
      <c r="H4522" s="184"/>
      <c r="I4522" s="185"/>
      <c r="J4522" s="184"/>
      <c r="K4522" s="184"/>
    </row>
    <row r="4523" spans="1:11" ht="12.75">
      <c r="A4523">
        <v>730</v>
      </c>
      <c r="B4523">
        <v>732</v>
      </c>
      <c r="C4523" s="187">
        <v>6.5</v>
      </c>
      <c r="D4523">
        <v>0</v>
      </c>
      <c r="E4523" s="184"/>
      <c r="F4523" s="184"/>
      <c r="G4523" s="185"/>
      <c r="H4523" s="184"/>
      <c r="I4523" s="185"/>
      <c r="J4523" s="184"/>
      <c r="K4523" s="184"/>
    </row>
    <row r="4524" spans="1:11" ht="12.75">
      <c r="A4524">
        <v>730</v>
      </c>
      <c r="B4524">
        <v>733</v>
      </c>
      <c r="C4524" s="187">
        <v>10.600000381469727</v>
      </c>
      <c r="D4524">
        <v>0</v>
      </c>
      <c r="E4524" s="184"/>
      <c r="F4524" s="184"/>
      <c r="G4524" s="185"/>
      <c r="H4524" s="184"/>
      <c r="I4524" s="185"/>
      <c r="J4524" s="184"/>
      <c r="K4524" s="184"/>
    </row>
    <row r="4525" spans="1:11" ht="12.75">
      <c r="A4525">
        <v>731</v>
      </c>
      <c r="B4525">
        <v>727</v>
      </c>
      <c r="C4525" s="187">
        <v>10.800000190734863</v>
      </c>
      <c r="D4525">
        <v>0</v>
      </c>
      <c r="E4525" s="184"/>
      <c r="F4525" s="184"/>
      <c r="G4525" s="185"/>
      <c r="H4525" s="184"/>
      <c r="I4525" s="185"/>
      <c r="J4525" s="184"/>
      <c r="K4525" s="184"/>
    </row>
    <row r="4526" spans="1:11" ht="12.75">
      <c r="A4526">
        <v>731</v>
      </c>
      <c r="B4526">
        <v>730</v>
      </c>
      <c r="C4526" s="187">
        <v>3.299999952316284</v>
      </c>
      <c r="D4526">
        <v>0</v>
      </c>
      <c r="E4526" s="184"/>
      <c r="F4526" s="184"/>
      <c r="G4526" s="185"/>
      <c r="H4526" s="184"/>
      <c r="I4526" s="185"/>
      <c r="J4526" s="184"/>
      <c r="K4526" s="184"/>
    </row>
    <row r="4527" spans="1:11" ht="12.75">
      <c r="A4527">
        <v>731</v>
      </c>
      <c r="B4527">
        <v>732</v>
      </c>
      <c r="C4527" s="187">
        <v>3.4000000953674316</v>
      </c>
      <c r="D4527">
        <v>0</v>
      </c>
      <c r="E4527" s="184"/>
      <c r="F4527" s="184"/>
      <c r="G4527" s="185"/>
      <c r="H4527" s="184"/>
      <c r="I4527" s="185"/>
      <c r="J4527" s="184"/>
      <c r="K4527" s="184"/>
    </row>
    <row r="4528" spans="1:11" ht="12.75">
      <c r="A4528">
        <v>731</v>
      </c>
      <c r="B4528">
        <v>733</v>
      </c>
      <c r="C4528" s="187">
        <v>8</v>
      </c>
      <c r="D4528">
        <v>0</v>
      </c>
      <c r="E4528" s="184"/>
      <c r="F4528" s="184"/>
      <c r="G4528" s="185"/>
      <c r="H4528" s="184"/>
      <c r="I4528" s="185"/>
      <c r="J4528" s="184"/>
      <c r="K4528" s="184"/>
    </row>
    <row r="4529" spans="1:11" ht="12.75">
      <c r="A4529">
        <v>731</v>
      </c>
      <c r="B4529">
        <v>734</v>
      </c>
      <c r="C4529" s="187">
        <v>9.300000190734863</v>
      </c>
      <c r="D4529">
        <v>0</v>
      </c>
      <c r="E4529" s="184"/>
      <c r="F4529" s="184"/>
      <c r="G4529" s="185"/>
      <c r="H4529" s="184"/>
      <c r="I4529" s="185"/>
      <c r="J4529" s="184"/>
      <c r="K4529" s="184"/>
    </row>
    <row r="4530" spans="1:11" ht="12.75">
      <c r="A4530">
        <v>732</v>
      </c>
      <c r="B4530">
        <v>727</v>
      </c>
      <c r="C4530" s="187">
        <v>9.300000190734863</v>
      </c>
      <c r="D4530">
        <v>0</v>
      </c>
      <c r="E4530" s="184"/>
      <c r="F4530" s="184"/>
      <c r="G4530" s="185"/>
      <c r="H4530" s="184"/>
      <c r="I4530" s="185"/>
      <c r="J4530" s="184"/>
      <c r="K4530" s="184"/>
    </row>
    <row r="4531" spans="1:11" ht="12.75">
      <c r="A4531">
        <v>732</v>
      </c>
      <c r="B4531">
        <v>730</v>
      </c>
      <c r="C4531" s="187">
        <v>6.5</v>
      </c>
      <c r="D4531">
        <v>0</v>
      </c>
      <c r="E4531" s="184"/>
      <c r="F4531" s="184"/>
      <c r="G4531" s="185"/>
      <c r="H4531" s="184"/>
      <c r="I4531" s="185"/>
      <c r="J4531" s="184"/>
      <c r="K4531" s="184"/>
    </row>
    <row r="4532" spans="1:11" ht="12.75">
      <c r="A4532">
        <v>732</v>
      </c>
      <c r="B4532">
        <v>731</v>
      </c>
      <c r="C4532" s="187">
        <v>3.4000000953674316</v>
      </c>
      <c r="D4532">
        <v>0</v>
      </c>
      <c r="E4532" s="184"/>
      <c r="F4532" s="184"/>
      <c r="G4532" s="185"/>
      <c r="H4532" s="184"/>
      <c r="I4532" s="185"/>
      <c r="J4532" s="184"/>
      <c r="K4532" s="184"/>
    </row>
    <row r="4533" spans="1:11" ht="12.75">
      <c r="A4533">
        <v>732</v>
      </c>
      <c r="B4533">
        <v>733</v>
      </c>
      <c r="C4533" s="187">
        <v>6.400000095367432</v>
      </c>
      <c r="D4533">
        <v>0</v>
      </c>
      <c r="E4533" s="184"/>
      <c r="F4533" s="184"/>
      <c r="G4533" s="185"/>
      <c r="H4533" s="184"/>
      <c r="I4533" s="185"/>
      <c r="J4533" s="184"/>
      <c r="K4533" s="184"/>
    </row>
    <row r="4534" spans="1:11" ht="12.75">
      <c r="A4534">
        <v>732</v>
      </c>
      <c r="B4534">
        <v>734</v>
      </c>
      <c r="C4534" s="187">
        <v>7.599999904632568</v>
      </c>
      <c r="D4534">
        <v>0</v>
      </c>
      <c r="E4534" s="184"/>
      <c r="F4534" s="184"/>
      <c r="G4534" s="185"/>
      <c r="H4534" s="184"/>
      <c r="I4534" s="185"/>
      <c r="J4534" s="184"/>
      <c r="K4534" s="184"/>
    </row>
    <row r="4535" spans="1:11" ht="12.75">
      <c r="A4535">
        <v>733</v>
      </c>
      <c r="B4535">
        <v>726</v>
      </c>
      <c r="C4535" s="187">
        <v>6.900000095367432</v>
      </c>
      <c r="D4535">
        <v>0</v>
      </c>
      <c r="E4535" s="184"/>
      <c r="F4535" s="184"/>
      <c r="G4535" s="185"/>
      <c r="H4535" s="184"/>
      <c r="I4535" s="185"/>
      <c r="J4535" s="184"/>
      <c r="K4535" s="184"/>
    </row>
    <row r="4536" spans="1:11" ht="12.75">
      <c r="A4536">
        <v>733</v>
      </c>
      <c r="B4536">
        <v>727</v>
      </c>
      <c r="C4536" s="187">
        <v>3.200000047683716</v>
      </c>
      <c r="D4536">
        <v>0</v>
      </c>
      <c r="E4536" s="184"/>
      <c r="F4536" s="184"/>
      <c r="G4536" s="185"/>
      <c r="H4536" s="184"/>
      <c r="I4536" s="185"/>
      <c r="J4536" s="184"/>
      <c r="K4536" s="184"/>
    </row>
    <row r="4537" spans="1:11" ht="12.75">
      <c r="A4537">
        <v>733</v>
      </c>
      <c r="B4537">
        <v>728</v>
      </c>
      <c r="C4537" s="187">
        <v>5.400000095367432</v>
      </c>
      <c r="D4537">
        <v>0</v>
      </c>
      <c r="E4537" s="184"/>
      <c r="F4537" s="184"/>
      <c r="G4537" s="185"/>
      <c r="H4537" s="184"/>
      <c r="I4537" s="185"/>
      <c r="J4537" s="184"/>
      <c r="K4537" s="184"/>
    </row>
    <row r="4538" spans="1:11" ht="12.75">
      <c r="A4538">
        <v>733</v>
      </c>
      <c r="B4538">
        <v>729</v>
      </c>
      <c r="C4538" s="187">
        <v>8.600000381469727</v>
      </c>
      <c r="D4538">
        <v>0</v>
      </c>
      <c r="E4538" s="184"/>
      <c r="F4538" s="184"/>
      <c r="G4538" s="185"/>
      <c r="H4538" s="184"/>
      <c r="I4538" s="185"/>
      <c r="J4538" s="184"/>
      <c r="K4538" s="184"/>
    </row>
    <row r="4539" spans="1:11" ht="12.75">
      <c r="A4539">
        <v>733</v>
      </c>
      <c r="B4539">
        <v>730</v>
      </c>
      <c r="C4539" s="187">
        <v>10.600000381469727</v>
      </c>
      <c r="D4539">
        <v>0</v>
      </c>
      <c r="E4539" s="184"/>
      <c r="F4539" s="184"/>
      <c r="G4539" s="185"/>
      <c r="H4539" s="184"/>
      <c r="I4539" s="185"/>
      <c r="J4539" s="184"/>
      <c r="K4539" s="184"/>
    </row>
    <row r="4540" spans="1:11" ht="12.75">
      <c r="A4540">
        <v>733</v>
      </c>
      <c r="B4540">
        <v>731</v>
      </c>
      <c r="C4540" s="187">
        <v>8</v>
      </c>
      <c r="D4540">
        <v>0</v>
      </c>
      <c r="E4540" s="184"/>
      <c r="F4540" s="184"/>
      <c r="G4540" s="185"/>
      <c r="H4540" s="184"/>
      <c r="I4540" s="185"/>
      <c r="J4540" s="184"/>
      <c r="K4540" s="184"/>
    </row>
    <row r="4541" spans="1:11" ht="12.75">
      <c r="A4541">
        <v>733</v>
      </c>
      <c r="B4541">
        <v>732</v>
      </c>
      <c r="C4541" s="187">
        <v>6.400000095367432</v>
      </c>
      <c r="D4541">
        <v>0</v>
      </c>
      <c r="E4541" s="184"/>
      <c r="F4541" s="184"/>
      <c r="G4541" s="185"/>
      <c r="H4541" s="184"/>
      <c r="I4541" s="185"/>
      <c r="J4541" s="184"/>
      <c r="K4541" s="184"/>
    </row>
    <row r="4542" spans="1:11" ht="12.75">
      <c r="A4542">
        <v>733</v>
      </c>
      <c r="B4542">
        <v>734</v>
      </c>
      <c r="C4542" s="187">
        <v>3.299999952316284</v>
      </c>
      <c r="D4542">
        <v>0</v>
      </c>
      <c r="E4542" s="184"/>
      <c r="F4542" s="184"/>
      <c r="G4542" s="185"/>
      <c r="H4542" s="184"/>
      <c r="I4542" s="185"/>
      <c r="J4542" s="184"/>
      <c r="K4542" s="184"/>
    </row>
    <row r="4543" spans="1:11" ht="12.75">
      <c r="A4543">
        <v>733</v>
      </c>
      <c r="B4543">
        <v>735</v>
      </c>
      <c r="C4543" s="187">
        <v>7</v>
      </c>
      <c r="D4543">
        <v>0</v>
      </c>
      <c r="E4543" s="184"/>
      <c r="F4543" s="184"/>
      <c r="G4543" s="185"/>
      <c r="H4543" s="184"/>
      <c r="I4543" s="185"/>
      <c r="J4543" s="184"/>
      <c r="K4543" s="184"/>
    </row>
    <row r="4544" spans="1:11" ht="12.75">
      <c r="A4544">
        <v>734</v>
      </c>
      <c r="B4544">
        <v>724</v>
      </c>
      <c r="C4544" s="187">
        <v>12.100000381469727</v>
      </c>
      <c r="D4544">
        <v>0</v>
      </c>
      <c r="E4544" s="184"/>
      <c r="F4544" s="184"/>
      <c r="G4544" s="185"/>
      <c r="H4544" s="184"/>
      <c r="I4544" s="185"/>
      <c r="J4544" s="184"/>
      <c r="K4544" s="184"/>
    </row>
    <row r="4545" spans="1:11" ht="12.75">
      <c r="A4545">
        <v>734</v>
      </c>
      <c r="B4545">
        <v>727</v>
      </c>
      <c r="C4545" s="187">
        <v>3.0999999046325684</v>
      </c>
      <c r="D4545">
        <v>0</v>
      </c>
      <c r="E4545" s="184"/>
      <c r="F4545" s="184"/>
      <c r="G4545" s="185"/>
      <c r="H4545" s="184"/>
      <c r="I4545" s="185"/>
      <c r="J4545" s="184"/>
      <c r="K4545" s="184"/>
    </row>
    <row r="4546" spans="1:11" ht="12.75">
      <c r="A4546">
        <v>734</v>
      </c>
      <c r="B4546">
        <v>728</v>
      </c>
      <c r="C4546" s="187">
        <v>7.599999904632568</v>
      </c>
      <c r="D4546">
        <v>0</v>
      </c>
      <c r="E4546" s="184"/>
      <c r="F4546" s="184"/>
      <c r="G4546" s="185"/>
      <c r="H4546" s="184"/>
      <c r="I4546" s="185"/>
      <c r="J4546" s="184"/>
      <c r="K4546" s="184"/>
    </row>
    <row r="4547" spans="1:11" ht="12.75">
      <c r="A4547">
        <v>734</v>
      </c>
      <c r="B4547">
        <v>731</v>
      </c>
      <c r="C4547" s="187">
        <v>9.300000190734863</v>
      </c>
      <c r="D4547">
        <v>0</v>
      </c>
      <c r="E4547" s="184"/>
      <c r="F4547" s="184"/>
      <c r="G4547" s="185"/>
      <c r="H4547" s="184"/>
      <c r="I4547" s="185"/>
      <c r="J4547" s="184"/>
      <c r="K4547" s="184"/>
    </row>
    <row r="4548" spans="1:11" ht="12.75">
      <c r="A4548">
        <v>734</v>
      </c>
      <c r="B4548">
        <v>732</v>
      </c>
      <c r="C4548" s="187">
        <v>7.599999904632568</v>
      </c>
      <c r="D4548">
        <v>0</v>
      </c>
      <c r="E4548" s="184"/>
      <c r="F4548" s="184"/>
      <c r="G4548" s="185"/>
      <c r="H4548" s="184"/>
      <c r="I4548" s="185"/>
      <c r="J4548" s="184"/>
      <c r="K4548" s="184"/>
    </row>
    <row r="4549" spans="1:11" ht="12.75">
      <c r="A4549">
        <v>734</v>
      </c>
      <c r="B4549">
        <v>733</v>
      </c>
      <c r="C4549" s="187">
        <v>3.299999952316284</v>
      </c>
      <c r="D4549">
        <v>0</v>
      </c>
      <c r="E4549" s="184"/>
      <c r="F4549" s="184"/>
      <c r="G4549" s="185"/>
      <c r="H4549" s="184"/>
      <c r="I4549" s="185"/>
      <c r="J4549" s="184"/>
      <c r="K4549" s="184"/>
    </row>
    <row r="4550" spans="1:11" ht="12.75">
      <c r="A4550">
        <v>734</v>
      </c>
      <c r="B4550">
        <v>735</v>
      </c>
      <c r="C4550" s="187">
        <v>4</v>
      </c>
      <c r="D4550">
        <v>0</v>
      </c>
      <c r="E4550" s="184"/>
      <c r="F4550" s="184"/>
      <c r="G4550" s="185"/>
      <c r="H4550" s="184"/>
      <c r="I4550" s="185"/>
      <c r="J4550" s="184"/>
      <c r="K4550" s="184"/>
    </row>
    <row r="4551" spans="1:11" ht="12.75">
      <c r="A4551">
        <v>734</v>
      </c>
      <c r="B4551">
        <v>737</v>
      </c>
      <c r="C4551" s="187">
        <v>9.399999618530273</v>
      </c>
      <c r="D4551">
        <v>0</v>
      </c>
      <c r="E4551" s="184"/>
      <c r="F4551" s="184"/>
      <c r="G4551" s="185"/>
      <c r="H4551" s="184"/>
      <c r="I4551" s="185"/>
      <c r="J4551" s="184"/>
      <c r="K4551" s="184"/>
    </row>
    <row r="4552" spans="1:11" ht="12.75">
      <c r="A4552">
        <v>734</v>
      </c>
      <c r="B4552">
        <v>738</v>
      </c>
      <c r="C4552" s="187">
        <v>9.600000381469727</v>
      </c>
      <c r="D4552">
        <v>0</v>
      </c>
      <c r="E4552" s="184"/>
      <c r="F4552" s="184"/>
      <c r="G4552" s="185"/>
      <c r="H4552" s="184"/>
      <c r="I4552" s="185"/>
      <c r="J4552" s="184"/>
      <c r="K4552" s="184"/>
    </row>
    <row r="4553" spans="1:11" ht="12.75">
      <c r="A4553">
        <v>735</v>
      </c>
      <c r="B4553">
        <v>722</v>
      </c>
      <c r="C4553" s="187">
        <v>12.199999809265137</v>
      </c>
      <c r="D4553">
        <v>0</v>
      </c>
      <c r="E4553" s="184"/>
      <c r="F4553" s="184"/>
      <c r="G4553" s="185"/>
      <c r="H4553" s="184"/>
      <c r="I4553" s="185"/>
      <c r="J4553" s="184"/>
      <c r="K4553" s="184"/>
    </row>
    <row r="4554" spans="1:11" ht="12.75">
      <c r="A4554">
        <v>735</v>
      </c>
      <c r="B4554">
        <v>723</v>
      </c>
      <c r="C4554" s="187">
        <v>13.800000190734863</v>
      </c>
      <c r="D4554">
        <v>0</v>
      </c>
      <c r="E4554" s="184"/>
      <c r="F4554" s="184"/>
      <c r="G4554" s="185"/>
      <c r="H4554" s="184"/>
      <c r="I4554" s="185"/>
      <c r="J4554" s="184"/>
      <c r="K4554" s="184"/>
    </row>
    <row r="4555" spans="1:11" ht="12.75">
      <c r="A4555">
        <v>735</v>
      </c>
      <c r="B4555">
        <v>724</v>
      </c>
      <c r="C4555" s="187">
        <v>9.199999809265137</v>
      </c>
      <c r="D4555">
        <v>0</v>
      </c>
      <c r="E4555" s="184"/>
      <c r="F4555" s="184"/>
      <c r="G4555" s="185"/>
      <c r="H4555" s="184"/>
      <c r="I4555" s="185"/>
      <c r="J4555" s="184"/>
      <c r="K4555" s="184"/>
    </row>
    <row r="4556" spans="1:11" ht="12.75">
      <c r="A4556">
        <v>735</v>
      </c>
      <c r="B4556">
        <v>726</v>
      </c>
      <c r="C4556" s="187">
        <v>6.900000095367432</v>
      </c>
      <c r="D4556">
        <v>0</v>
      </c>
      <c r="E4556" s="184"/>
      <c r="F4556" s="184"/>
      <c r="G4556" s="185"/>
      <c r="H4556" s="184"/>
      <c r="I4556" s="185"/>
      <c r="J4556" s="184"/>
      <c r="K4556" s="184"/>
    </row>
    <row r="4557" spans="1:11" ht="12.75">
      <c r="A4557">
        <v>735</v>
      </c>
      <c r="B4557">
        <v>727</v>
      </c>
      <c r="C4557" s="187">
        <v>4</v>
      </c>
      <c r="D4557">
        <v>0</v>
      </c>
      <c r="E4557" s="184"/>
      <c r="F4557" s="184"/>
      <c r="G4557" s="185"/>
      <c r="H4557" s="184"/>
      <c r="I4557" s="185"/>
      <c r="J4557" s="184"/>
      <c r="K4557" s="184"/>
    </row>
    <row r="4558" spans="1:11" ht="12.75">
      <c r="A4558">
        <v>735</v>
      </c>
      <c r="B4558">
        <v>733</v>
      </c>
      <c r="C4558" s="187">
        <v>7</v>
      </c>
      <c r="D4558">
        <v>0</v>
      </c>
      <c r="E4558" s="184"/>
      <c r="F4558" s="184"/>
      <c r="G4558" s="185"/>
      <c r="H4558" s="184"/>
      <c r="I4558" s="185"/>
      <c r="J4558" s="184"/>
      <c r="K4558" s="184"/>
    </row>
    <row r="4559" spans="1:11" ht="12.75">
      <c r="A4559">
        <v>735</v>
      </c>
      <c r="B4559">
        <v>734</v>
      </c>
      <c r="C4559" s="187">
        <v>4</v>
      </c>
      <c r="D4559">
        <v>0</v>
      </c>
      <c r="E4559" s="184"/>
      <c r="F4559" s="184"/>
      <c r="G4559" s="185"/>
      <c r="H4559" s="184"/>
      <c r="I4559" s="185"/>
      <c r="J4559" s="184"/>
      <c r="K4559" s="184"/>
    </row>
    <row r="4560" spans="1:11" ht="12.75">
      <c r="A4560">
        <v>735</v>
      </c>
      <c r="B4560">
        <v>737</v>
      </c>
      <c r="C4560" s="187">
        <v>6.099999904632568</v>
      </c>
      <c r="D4560">
        <v>0</v>
      </c>
      <c r="E4560" s="184"/>
      <c r="F4560" s="184"/>
      <c r="G4560" s="185"/>
      <c r="H4560" s="184"/>
      <c r="I4560" s="185"/>
      <c r="J4560" s="184"/>
      <c r="K4560" s="184"/>
    </row>
    <row r="4561" spans="1:11" ht="12.75">
      <c r="A4561">
        <v>735</v>
      </c>
      <c r="B4561">
        <v>738</v>
      </c>
      <c r="C4561" s="187">
        <v>6.099999904632568</v>
      </c>
      <c r="D4561">
        <v>0</v>
      </c>
      <c r="E4561" s="184"/>
      <c r="F4561" s="184"/>
      <c r="G4561" s="185"/>
      <c r="H4561" s="184"/>
      <c r="I4561" s="185"/>
      <c r="J4561" s="184"/>
      <c r="K4561" s="184"/>
    </row>
    <row r="4562" spans="1:11" ht="12.75">
      <c r="A4562">
        <v>735</v>
      </c>
      <c r="B4562">
        <v>740</v>
      </c>
      <c r="C4562" s="187">
        <v>16.299999237060547</v>
      </c>
      <c r="D4562">
        <v>0</v>
      </c>
      <c r="E4562" s="184"/>
      <c r="F4562" s="184"/>
      <c r="G4562" s="185"/>
      <c r="H4562" s="184"/>
      <c r="I4562" s="185"/>
      <c r="J4562" s="184"/>
      <c r="K4562" s="184"/>
    </row>
    <row r="4563" spans="1:11" ht="12.75">
      <c r="A4563">
        <v>735</v>
      </c>
      <c r="B4563">
        <v>741</v>
      </c>
      <c r="C4563" s="187">
        <v>11.5</v>
      </c>
      <c r="D4563">
        <v>0</v>
      </c>
      <c r="E4563" s="184"/>
      <c r="F4563" s="184"/>
      <c r="G4563" s="185"/>
      <c r="H4563" s="184"/>
      <c r="I4563" s="185"/>
      <c r="J4563" s="184"/>
      <c r="K4563" s="184"/>
    </row>
    <row r="4564" spans="1:11" ht="12.75">
      <c r="A4564">
        <v>735</v>
      </c>
      <c r="B4564">
        <v>746</v>
      </c>
      <c r="C4564" s="187">
        <v>18.5</v>
      </c>
      <c r="D4564">
        <v>0</v>
      </c>
      <c r="E4564" s="184"/>
      <c r="F4564" s="184"/>
      <c r="G4564" s="185"/>
      <c r="H4564" s="184"/>
      <c r="I4564" s="185"/>
      <c r="J4564" s="184"/>
      <c r="K4564" s="184"/>
    </row>
    <row r="4565" spans="1:11" ht="12.75">
      <c r="A4565">
        <v>737</v>
      </c>
      <c r="B4565">
        <v>727</v>
      </c>
      <c r="C4565" s="187">
        <v>9.5</v>
      </c>
      <c r="D4565">
        <v>0</v>
      </c>
      <c r="E4565" s="184"/>
      <c r="F4565" s="184"/>
      <c r="G4565" s="185"/>
      <c r="H4565" s="184"/>
      <c r="I4565" s="185"/>
      <c r="J4565" s="184"/>
      <c r="K4565" s="184"/>
    </row>
    <row r="4566" spans="1:11" ht="12.75">
      <c r="A4566">
        <v>737</v>
      </c>
      <c r="B4566">
        <v>734</v>
      </c>
      <c r="C4566" s="187">
        <v>9.399999618530273</v>
      </c>
      <c r="D4566">
        <v>0</v>
      </c>
      <c r="E4566" s="184"/>
      <c r="F4566" s="184"/>
      <c r="G4566" s="185"/>
      <c r="H4566" s="184"/>
      <c r="I4566" s="185"/>
      <c r="J4566" s="184"/>
      <c r="K4566" s="184"/>
    </row>
    <row r="4567" spans="1:11" ht="12.75">
      <c r="A4567">
        <v>737</v>
      </c>
      <c r="B4567">
        <v>735</v>
      </c>
      <c r="C4567" s="187">
        <v>6.099999904632568</v>
      </c>
      <c r="D4567">
        <v>0</v>
      </c>
      <c r="E4567" s="184"/>
      <c r="F4567" s="184"/>
      <c r="G4567" s="185"/>
      <c r="H4567" s="184"/>
      <c r="I4567" s="185"/>
      <c r="J4567" s="184"/>
      <c r="K4567" s="184"/>
    </row>
    <row r="4568" spans="1:11" ht="12.75">
      <c r="A4568">
        <v>737</v>
      </c>
      <c r="B4568">
        <v>738</v>
      </c>
      <c r="C4568" s="187">
        <v>4.300000190734863</v>
      </c>
      <c r="D4568">
        <v>0</v>
      </c>
      <c r="E4568" s="184"/>
      <c r="F4568" s="184"/>
      <c r="G4568" s="185"/>
      <c r="H4568" s="184"/>
      <c r="I4568" s="185"/>
      <c r="J4568" s="184"/>
      <c r="K4568" s="184"/>
    </row>
    <row r="4569" spans="1:11" ht="12.75">
      <c r="A4569">
        <v>738</v>
      </c>
      <c r="B4569">
        <v>724</v>
      </c>
      <c r="C4569" s="187">
        <v>15.100000381469727</v>
      </c>
      <c r="D4569">
        <v>0</v>
      </c>
      <c r="E4569" s="184"/>
      <c r="F4569" s="184"/>
      <c r="G4569" s="185"/>
      <c r="H4569" s="184"/>
      <c r="I4569" s="185"/>
      <c r="J4569" s="184"/>
      <c r="K4569" s="184"/>
    </row>
    <row r="4570" spans="1:11" ht="12.75">
      <c r="A4570">
        <v>738</v>
      </c>
      <c r="B4570">
        <v>727</v>
      </c>
      <c r="C4570" s="187">
        <v>9.600000381469727</v>
      </c>
      <c r="D4570">
        <v>0</v>
      </c>
      <c r="E4570" s="184"/>
      <c r="F4570" s="184"/>
      <c r="G4570" s="185"/>
      <c r="H4570" s="184"/>
      <c r="I4570" s="185"/>
      <c r="J4570" s="184"/>
      <c r="K4570" s="184"/>
    </row>
    <row r="4571" spans="1:11" ht="12.75">
      <c r="A4571">
        <v>738</v>
      </c>
      <c r="B4571">
        <v>734</v>
      </c>
      <c r="C4571" s="187">
        <v>9.600000381469727</v>
      </c>
      <c r="D4571">
        <v>0</v>
      </c>
      <c r="E4571" s="184"/>
      <c r="F4571" s="184"/>
      <c r="G4571" s="185"/>
      <c r="H4571" s="184"/>
      <c r="I4571" s="185"/>
      <c r="J4571" s="184"/>
      <c r="K4571" s="184"/>
    </row>
    <row r="4572" spans="1:11" ht="12.75">
      <c r="A4572">
        <v>738</v>
      </c>
      <c r="B4572">
        <v>735</v>
      </c>
      <c r="C4572" s="187">
        <v>6.099999904632568</v>
      </c>
      <c r="D4572">
        <v>0</v>
      </c>
      <c r="E4572" s="184"/>
      <c r="F4572" s="184"/>
      <c r="G4572" s="185"/>
      <c r="H4572" s="184"/>
      <c r="I4572" s="185"/>
      <c r="J4572" s="184"/>
      <c r="K4572" s="184"/>
    </row>
    <row r="4573" spans="1:11" ht="12.75">
      <c r="A4573">
        <v>738</v>
      </c>
      <c r="B4573">
        <v>737</v>
      </c>
      <c r="C4573" s="187">
        <v>4.300000190734863</v>
      </c>
      <c r="D4573">
        <v>0</v>
      </c>
      <c r="E4573" s="184"/>
      <c r="F4573" s="184"/>
      <c r="G4573" s="185"/>
      <c r="H4573" s="184"/>
      <c r="I4573" s="185"/>
      <c r="J4573" s="184"/>
      <c r="K4573" s="184"/>
    </row>
    <row r="4574" spans="1:11" ht="12.75">
      <c r="A4574">
        <v>738</v>
      </c>
      <c r="B4574">
        <v>740</v>
      </c>
      <c r="C4574" s="187">
        <v>12.899999618530273</v>
      </c>
      <c r="D4574">
        <v>0</v>
      </c>
      <c r="E4574" s="184"/>
      <c r="F4574" s="184"/>
      <c r="G4574" s="185"/>
      <c r="H4574" s="184"/>
      <c r="I4574" s="185"/>
      <c r="J4574" s="184"/>
      <c r="K4574" s="184"/>
    </row>
    <row r="4575" spans="1:11" ht="12.75">
      <c r="A4575">
        <v>738</v>
      </c>
      <c r="B4575">
        <v>741</v>
      </c>
      <c r="C4575" s="187">
        <v>5.599999904632568</v>
      </c>
      <c r="D4575">
        <v>0</v>
      </c>
      <c r="E4575" s="184"/>
      <c r="F4575" s="184"/>
      <c r="G4575" s="185"/>
      <c r="H4575" s="184"/>
      <c r="I4575" s="185"/>
      <c r="J4575" s="184"/>
      <c r="K4575" s="184"/>
    </row>
    <row r="4576" spans="1:11" ht="12.75">
      <c r="A4576">
        <v>738</v>
      </c>
      <c r="B4576">
        <v>743</v>
      </c>
      <c r="C4576" s="187">
        <v>15.399999618530273</v>
      </c>
      <c r="D4576">
        <v>0</v>
      </c>
      <c r="E4576" s="184"/>
      <c r="F4576" s="184"/>
      <c r="G4576" s="185"/>
      <c r="H4576" s="184"/>
      <c r="I4576" s="185"/>
      <c r="J4576" s="184"/>
      <c r="K4576" s="184"/>
    </row>
    <row r="4577" spans="1:11" ht="12.75">
      <c r="A4577">
        <v>738</v>
      </c>
      <c r="B4577">
        <v>746</v>
      </c>
      <c r="C4577" s="187">
        <v>12.800000190734863</v>
      </c>
      <c r="D4577">
        <v>0</v>
      </c>
      <c r="E4577" s="184"/>
      <c r="F4577" s="184"/>
      <c r="G4577" s="185"/>
      <c r="H4577" s="184"/>
      <c r="I4577" s="185"/>
      <c r="J4577" s="184"/>
      <c r="K4577" s="184"/>
    </row>
    <row r="4578" spans="1:11" ht="12.75">
      <c r="A4578">
        <v>740</v>
      </c>
      <c r="B4578">
        <v>664</v>
      </c>
      <c r="C4578" s="187">
        <v>97</v>
      </c>
      <c r="D4578">
        <v>0</v>
      </c>
      <c r="E4578" s="184"/>
      <c r="F4578" s="184"/>
      <c r="G4578" s="185"/>
      <c r="H4578" s="184"/>
      <c r="I4578" s="185"/>
      <c r="J4578" s="184"/>
      <c r="K4578" s="184"/>
    </row>
    <row r="4579" spans="1:11" ht="12.75">
      <c r="A4579">
        <v>740</v>
      </c>
      <c r="B4579">
        <v>670</v>
      </c>
      <c r="C4579" s="187">
        <v>90.69999694824219</v>
      </c>
      <c r="D4579">
        <v>0</v>
      </c>
      <c r="E4579" s="184"/>
      <c r="F4579" s="184"/>
      <c r="G4579" s="185"/>
      <c r="H4579" s="184"/>
      <c r="I4579" s="185"/>
      <c r="J4579" s="184"/>
      <c r="K4579" s="184"/>
    </row>
    <row r="4580" spans="1:11" ht="12.75">
      <c r="A4580">
        <v>740</v>
      </c>
      <c r="B4580">
        <v>671</v>
      </c>
      <c r="C4580" s="187">
        <v>90</v>
      </c>
      <c r="D4580">
        <v>0</v>
      </c>
      <c r="E4580" s="184"/>
      <c r="F4580" s="184"/>
      <c r="G4580" s="185"/>
      <c r="H4580" s="184"/>
      <c r="I4580" s="185"/>
      <c r="J4580" s="184"/>
      <c r="K4580" s="184"/>
    </row>
    <row r="4581" spans="1:11" ht="12.75">
      <c r="A4581">
        <v>740</v>
      </c>
      <c r="B4581">
        <v>683</v>
      </c>
      <c r="C4581" s="187">
        <v>75</v>
      </c>
      <c r="D4581">
        <v>0</v>
      </c>
      <c r="E4581" s="184"/>
      <c r="F4581" s="184"/>
      <c r="G4581" s="185"/>
      <c r="H4581" s="184"/>
      <c r="I4581" s="185"/>
      <c r="J4581" s="184"/>
      <c r="K4581" s="184"/>
    </row>
    <row r="4582" spans="1:11" ht="12.75">
      <c r="A4582">
        <v>740</v>
      </c>
      <c r="B4582">
        <v>709</v>
      </c>
      <c r="C4582" s="187">
        <v>50.5</v>
      </c>
      <c r="D4582">
        <v>0</v>
      </c>
      <c r="E4582" s="184"/>
      <c r="F4582" s="184"/>
      <c r="G4582" s="185"/>
      <c r="H4582" s="184"/>
      <c r="I4582" s="185"/>
      <c r="J4582" s="184"/>
      <c r="K4582" s="184"/>
    </row>
    <row r="4583" spans="1:11" ht="12.75">
      <c r="A4583">
        <v>740</v>
      </c>
      <c r="B4583">
        <v>716</v>
      </c>
      <c r="C4583" s="187">
        <v>68.5</v>
      </c>
      <c r="D4583">
        <v>0</v>
      </c>
      <c r="E4583" s="184"/>
      <c r="F4583" s="184"/>
      <c r="G4583" s="185"/>
      <c r="H4583" s="184"/>
      <c r="I4583" s="185"/>
      <c r="J4583" s="184"/>
      <c r="K4583" s="184"/>
    </row>
    <row r="4584" spans="1:11" ht="12.75">
      <c r="A4584">
        <v>740</v>
      </c>
      <c r="B4584">
        <v>720</v>
      </c>
      <c r="C4584" s="187">
        <v>26.399999618530273</v>
      </c>
      <c r="D4584">
        <v>0</v>
      </c>
      <c r="E4584" s="184"/>
      <c r="F4584" s="184"/>
      <c r="G4584" s="185"/>
      <c r="H4584" s="184"/>
      <c r="I4584" s="185"/>
      <c r="J4584" s="184"/>
      <c r="K4584" s="184"/>
    </row>
    <row r="4585" spans="1:11" ht="12.75">
      <c r="A4585">
        <v>740</v>
      </c>
      <c r="B4585">
        <v>724</v>
      </c>
      <c r="C4585" s="187">
        <v>21.799999237060547</v>
      </c>
      <c r="D4585">
        <v>0</v>
      </c>
      <c r="E4585" s="184"/>
      <c r="F4585" s="184"/>
      <c r="G4585" s="185"/>
      <c r="H4585" s="184"/>
      <c r="I4585" s="185"/>
      <c r="J4585" s="184"/>
      <c r="K4585" s="184"/>
    </row>
    <row r="4586" spans="1:11" ht="12.75">
      <c r="A4586">
        <v>740</v>
      </c>
      <c r="B4586">
        <v>726</v>
      </c>
      <c r="C4586" s="187">
        <v>22.799999237060547</v>
      </c>
      <c r="D4586">
        <v>0</v>
      </c>
      <c r="E4586" s="184"/>
      <c r="F4586" s="184"/>
      <c r="G4586" s="185"/>
      <c r="H4586" s="184"/>
      <c r="I4586" s="185"/>
      <c r="J4586" s="184"/>
      <c r="K4586" s="184"/>
    </row>
    <row r="4587" spans="1:11" ht="12.75">
      <c r="A4587">
        <v>740</v>
      </c>
      <c r="B4587">
        <v>727</v>
      </c>
      <c r="C4587" s="187">
        <v>20.200000762939453</v>
      </c>
      <c r="D4587">
        <v>0</v>
      </c>
      <c r="E4587" s="184"/>
      <c r="F4587" s="184"/>
      <c r="G4587" s="185"/>
      <c r="H4587" s="184"/>
      <c r="I4587" s="185"/>
      <c r="J4587" s="184"/>
      <c r="K4587" s="184"/>
    </row>
    <row r="4588" spans="1:11" ht="12.75">
      <c r="A4588">
        <v>740</v>
      </c>
      <c r="B4588">
        <v>735</v>
      </c>
      <c r="C4588" s="187">
        <v>16.299999237060547</v>
      </c>
      <c r="D4588">
        <v>0</v>
      </c>
      <c r="E4588" s="184"/>
      <c r="F4588" s="184"/>
      <c r="G4588" s="185"/>
      <c r="H4588" s="184"/>
      <c r="I4588" s="185"/>
      <c r="J4588" s="184"/>
      <c r="K4588" s="184"/>
    </row>
    <row r="4589" spans="1:11" ht="12.75">
      <c r="A4589">
        <v>740</v>
      </c>
      <c r="B4589">
        <v>738</v>
      </c>
      <c r="C4589" s="187">
        <v>12.899999618530273</v>
      </c>
      <c r="D4589">
        <v>0</v>
      </c>
      <c r="E4589" s="184"/>
      <c r="F4589" s="184"/>
      <c r="G4589" s="185"/>
      <c r="H4589" s="184"/>
      <c r="I4589" s="185"/>
      <c r="J4589" s="184"/>
      <c r="K4589" s="184"/>
    </row>
    <row r="4590" spans="1:11" ht="12.75">
      <c r="A4590">
        <v>740</v>
      </c>
      <c r="B4590">
        <v>741</v>
      </c>
      <c r="C4590" s="187">
        <v>10.699999809265137</v>
      </c>
      <c r="D4590">
        <v>0</v>
      </c>
      <c r="E4590" s="184"/>
      <c r="F4590" s="184"/>
      <c r="G4590" s="185"/>
      <c r="H4590" s="184"/>
      <c r="I4590" s="185"/>
      <c r="J4590" s="184"/>
      <c r="K4590" s="184"/>
    </row>
    <row r="4591" spans="1:11" ht="12.75">
      <c r="A4591">
        <v>740</v>
      </c>
      <c r="B4591">
        <v>743</v>
      </c>
      <c r="C4591" s="187">
        <v>13.899999618530273</v>
      </c>
      <c r="D4591">
        <v>0</v>
      </c>
      <c r="E4591" s="184"/>
      <c r="F4591" s="184"/>
      <c r="G4591" s="185"/>
      <c r="H4591" s="184"/>
      <c r="I4591" s="185"/>
      <c r="J4591" s="184"/>
      <c r="K4591" s="184"/>
    </row>
    <row r="4592" spans="1:11" ht="12.75">
      <c r="A4592">
        <v>740</v>
      </c>
      <c r="B4592">
        <v>746</v>
      </c>
      <c r="C4592" s="187">
        <v>10.199999809265137</v>
      </c>
      <c r="D4592">
        <v>0</v>
      </c>
      <c r="E4592" s="184"/>
      <c r="F4592" s="184"/>
      <c r="G4592" s="185"/>
      <c r="H4592" s="184"/>
      <c r="I4592" s="185"/>
      <c r="J4592" s="184"/>
      <c r="K4592" s="184"/>
    </row>
    <row r="4593" spans="1:11" ht="12.75">
      <c r="A4593">
        <v>740</v>
      </c>
      <c r="B4593">
        <v>757</v>
      </c>
      <c r="C4593" s="187">
        <v>16.100000381469727</v>
      </c>
      <c r="D4593">
        <v>0</v>
      </c>
      <c r="E4593" s="184"/>
      <c r="F4593" s="184"/>
      <c r="G4593" s="185"/>
      <c r="H4593" s="184"/>
      <c r="I4593" s="185"/>
      <c r="J4593" s="184"/>
      <c r="K4593" s="184"/>
    </row>
    <row r="4594" spans="1:11" ht="12.75">
      <c r="A4594">
        <v>740</v>
      </c>
      <c r="B4594">
        <v>762</v>
      </c>
      <c r="C4594" s="187">
        <v>20.299999237060547</v>
      </c>
      <c r="D4594">
        <v>0</v>
      </c>
      <c r="E4594" s="184"/>
      <c r="F4594" s="184"/>
      <c r="G4594" s="185"/>
      <c r="H4594" s="184"/>
      <c r="I4594" s="185"/>
      <c r="J4594" s="184"/>
      <c r="K4594" s="184"/>
    </row>
    <row r="4595" spans="1:11" ht="12.75">
      <c r="A4595">
        <v>740</v>
      </c>
      <c r="B4595">
        <v>763</v>
      </c>
      <c r="C4595" s="187">
        <v>22.700000762939453</v>
      </c>
      <c r="D4595">
        <v>0</v>
      </c>
      <c r="E4595" s="184"/>
      <c r="F4595" s="184"/>
      <c r="G4595" s="185"/>
      <c r="H4595" s="184"/>
      <c r="I4595" s="185"/>
      <c r="J4595" s="184"/>
      <c r="K4595" s="184"/>
    </row>
    <row r="4596" spans="1:11" ht="12.75">
      <c r="A4596">
        <v>740</v>
      </c>
      <c r="B4596">
        <v>767</v>
      </c>
      <c r="C4596" s="187">
        <v>28.799999237060547</v>
      </c>
      <c r="D4596">
        <v>0</v>
      </c>
      <c r="E4596" s="184"/>
      <c r="F4596" s="184"/>
      <c r="G4596" s="185"/>
      <c r="H4596" s="184"/>
      <c r="I4596" s="185"/>
      <c r="J4596" s="184"/>
      <c r="K4596" s="184"/>
    </row>
    <row r="4597" spans="1:11" ht="12.75">
      <c r="A4597">
        <v>740</v>
      </c>
      <c r="B4597">
        <v>788</v>
      </c>
      <c r="C4597" s="187">
        <v>47</v>
      </c>
      <c r="D4597">
        <v>0</v>
      </c>
      <c r="E4597" s="184"/>
      <c r="F4597" s="184"/>
      <c r="G4597" s="185"/>
      <c r="H4597" s="184"/>
      <c r="I4597" s="185"/>
      <c r="J4597" s="184"/>
      <c r="K4597" s="184"/>
    </row>
    <row r="4598" spans="1:11" ht="12.75">
      <c r="A4598">
        <v>740</v>
      </c>
      <c r="B4598">
        <v>791</v>
      </c>
      <c r="C4598" s="187">
        <v>58.5</v>
      </c>
      <c r="D4598">
        <v>0</v>
      </c>
      <c r="E4598" s="184"/>
      <c r="F4598" s="184"/>
      <c r="G4598" s="185"/>
      <c r="H4598" s="184"/>
      <c r="I4598" s="185"/>
      <c r="J4598" s="184"/>
      <c r="K4598" s="184"/>
    </row>
    <row r="4599" spans="1:11" ht="12.75">
      <c r="A4599">
        <v>740</v>
      </c>
      <c r="B4599">
        <v>793</v>
      </c>
      <c r="C4599" s="187">
        <v>58.900001525878906</v>
      </c>
      <c r="D4599">
        <v>0</v>
      </c>
      <c r="E4599" s="184"/>
      <c r="F4599" s="184"/>
      <c r="G4599" s="185"/>
      <c r="H4599" s="184"/>
      <c r="I4599" s="185"/>
      <c r="J4599" s="184"/>
      <c r="K4599" s="184"/>
    </row>
    <row r="4600" spans="1:11" ht="12.75">
      <c r="A4600">
        <v>740</v>
      </c>
      <c r="B4600">
        <v>805</v>
      </c>
      <c r="C4600" s="187">
        <v>72.5</v>
      </c>
      <c r="D4600">
        <v>0</v>
      </c>
      <c r="E4600" s="184"/>
      <c r="F4600" s="184"/>
      <c r="G4600" s="185"/>
      <c r="H4600" s="184"/>
      <c r="I4600" s="185"/>
      <c r="J4600" s="184"/>
      <c r="K4600" s="184"/>
    </row>
    <row r="4601" spans="1:11" ht="12.75">
      <c r="A4601">
        <v>740</v>
      </c>
      <c r="B4601">
        <v>929</v>
      </c>
      <c r="C4601" s="187">
        <v>76.4000015258789</v>
      </c>
      <c r="D4601">
        <v>0</v>
      </c>
      <c r="E4601" s="184"/>
      <c r="F4601" s="184"/>
      <c r="G4601" s="185"/>
      <c r="H4601" s="184"/>
      <c r="I4601" s="185"/>
      <c r="J4601" s="184"/>
      <c r="K4601" s="184"/>
    </row>
    <row r="4602" spans="1:11" ht="12.75">
      <c r="A4602">
        <v>740</v>
      </c>
      <c r="B4602">
        <v>930</v>
      </c>
      <c r="C4602" s="187">
        <v>74</v>
      </c>
      <c r="D4602">
        <v>0</v>
      </c>
      <c r="E4602" s="184"/>
      <c r="F4602" s="184"/>
      <c r="G4602" s="185"/>
      <c r="H4602" s="184"/>
      <c r="I4602" s="185"/>
      <c r="J4602" s="184"/>
      <c r="K4602" s="184"/>
    </row>
    <row r="4603" spans="1:11" ht="12.75">
      <c r="A4603">
        <v>740</v>
      </c>
      <c r="B4603">
        <v>933</v>
      </c>
      <c r="C4603" s="187">
        <v>68.30000305175781</v>
      </c>
      <c r="D4603">
        <v>0</v>
      </c>
      <c r="E4603" s="184"/>
      <c r="F4603" s="184"/>
      <c r="G4603" s="185"/>
      <c r="H4603" s="184"/>
      <c r="I4603" s="185"/>
      <c r="J4603" s="184"/>
      <c r="K4603" s="184"/>
    </row>
    <row r="4604" spans="1:11" ht="12.75">
      <c r="A4604">
        <v>740</v>
      </c>
      <c r="B4604">
        <v>934</v>
      </c>
      <c r="C4604" s="187">
        <v>81.0999984741211</v>
      </c>
      <c r="D4604">
        <v>0</v>
      </c>
      <c r="E4604" s="184"/>
      <c r="F4604" s="184"/>
      <c r="G4604" s="185"/>
      <c r="H4604" s="184"/>
      <c r="I4604" s="185"/>
      <c r="J4604" s="184"/>
      <c r="K4604" s="184"/>
    </row>
    <row r="4605" spans="1:11" ht="12.75">
      <c r="A4605">
        <v>740</v>
      </c>
      <c r="B4605">
        <v>936</v>
      </c>
      <c r="C4605" s="187">
        <v>102.80000305175781</v>
      </c>
      <c r="D4605">
        <v>0</v>
      </c>
      <c r="E4605" s="184"/>
      <c r="F4605" s="184"/>
      <c r="G4605" s="185"/>
      <c r="H4605" s="184"/>
      <c r="I4605" s="185"/>
      <c r="J4605" s="184"/>
      <c r="K4605" s="184"/>
    </row>
    <row r="4606" spans="1:11" ht="12.75">
      <c r="A4606">
        <v>741</v>
      </c>
      <c r="B4606">
        <v>724</v>
      </c>
      <c r="C4606" s="187">
        <v>20.200000762939453</v>
      </c>
      <c r="D4606">
        <v>0</v>
      </c>
      <c r="E4606" s="184"/>
      <c r="F4606" s="184"/>
      <c r="G4606" s="185"/>
      <c r="H4606" s="184"/>
      <c r="I4606" s="185"/>
      <c r="J4606" s="184"/>
      <c r="K4606" s="184"/>
    </row>
    <row r="4607" spans="1:11" ht="12.75">
      <c r="A4607">
        <v>741</v>
      </c>
      <c r="B4607">
        <v>735</v>
      </c>
      <c r="C4607" s="187">
        <v>11.5</v>
      </c>
      <c r="D4607">
        <v>0</v>
      </c>
      <c r="E4607" s="184"/>
      <c r="F4607" s="184"/>
      <c r="G4607" s="185"/>
      <c r="H4607" s="184"/>
      <c r="I4607" s="185"/>
      <c r="J4607" s="184"/>
      <c r="K4607" s="184"/>
    </row>
    <row r="4608" spans="1:11" ht="12.75">
      <c r="A4608">
        <v>741</v>
      </c>
      <c r="B4608">
        <v>738</v>
      </c>
      <c r="C4608" s="187">
        <v>5.599999904632568</v>
      </c>
      <c r="D4608">
        <v>0</v>
      </c>
      <c r="E4608" s="184"/>
      <c r="F4608" s="184"/>
      <c r="G4608" s="185"/>
      <c r="H4608" s="184"/>
      <c r="I4608" s="185"/>
      <c r="J4608" s="184"/>
      <c r="K4608" s="184"/>
    </row>
    <row r="4609" spans="1:11" ht="12.75">
      <c r="A4609">
        <v>741</v>
      </c>
      <c r="B4609">
        <v>740</v>
      </c>
      <c r="C4609" s="187">
        <v>10.699999809265137</v>
      </c>
      <c r="D4609">
        <v>0</v>
      </c>
      <c r="E4609" s="184"/>
      <c r="F4609" s="184"/>
      <c r="G4609" s="185"/>
      <c r="H4609" s="184"/>
      <c r="I4609" s="185"/>
      <c r="J4609" s="184"/>
      <c r="K4609" s="184"/>
    </row>
    <row r="4610" spans="1:11" ht="12.75">
      <c r="A4610">
        <v>741</v>
      </c>
      <c r="B4610">
        <v>742</v>
      </c>
      <c r="C4610" s="187">
        <v>4.300000190734863</v>
      </c>
      <c r="D4610">
        <v>0</v>
      </c>
      <c r="E4610" s="184"/>
      <c r="F4610" s="184"/>
      <c r="G4610" s="185"/>
      <c r="H4610" s="184"/>
      <c r="I4610" s="185"/>
      <c r="J4610" s="184"/>
      <c r="K4610" s="184"/>
    </row>
    <row r="4611" spans="1:11" ht="12.75">
      <c r="A4611">
        <v>741</v>
      </c>
      <c r="B4611">
        <v>743</v>
      </c>
      <c r="C4611" s="187">
        <v>10.5</v>
      </c>
      <c r="D4611">
        <v>0</v>
      </c>
      <c r="E4611" s="184"/>
      <c r="F4611" s="184"/>
      <c r="G4611" s="185"/>
      <c r="H4611" s="184"/>
      <c r="I4611" s="185"/>
      <c r="J4611" s="184"/>
      <c r="K4611" s="184"/>
    </row>
    <row r="4612" spans="1:11" ht="12.75">
      <c r="A4612">
        <v>741</v>
      </c>
      <c r="B4612">
        <v>746</v>
      </c>
      <c r="C4612" s="187">
        <v>8</v>
      </c>
      <c r="D4612">
        <v>0</v>
      </c>
      <c r="E4612" s="184"/>
      <c r="F4612" s="184"/>
      <c r="G4612" s="185"/>
      <c r="H4612" s="184"/>
      <c r="I4612" s="185"/>
      <c r="J4612" s="184"/>
      <c r="K4612" s="184"/>
    </row>
    <row r="4613" spans="1:11" ht="12.75">
      <c r="A4613">
        <v>742</v>
      </c>
      <c r="B4613">
        <v>741</v>
      </c>
      <c r="C4613" s="187">
        <v>4.300000190734863</v>
      </c>
      <c r="D4613">
        <v>0</v>
      </c>
      <c r="E4613" s="184"/>
      <c r="F4613" s="184"/>
      <c r="G4613" s="185"/>
      <c r="H4613" s="184"/>
      <c r="I4613" s="185"/>
      <c r="J4613" s="184"/>
      <c r="K4613" s="184"/>
    </row>
    <row r="4614" spans="1:11" ht="12.75">
      <c r="A4614">
        <v>743</v>
      </c>
      <c r="B4614">
        <v>738</v>
      </c>
      <c r="C4614" s="187">
        <v>15.399999618530273</v>
      </c>
      <c r="D4614">
        <v>0</v>
      </c>
      <c r="E4614" s="184"/>
      <c r="F4614" s="184"/>
      <c r="G4614" s="185"/>
      <c r="H4614" s="184"/>
      <c r="I4614" s="185"/>
      <c r="J4614" s="184"/>
      <c r="K4614" s="184"/>
    </row>
    <row r="4615" spans="1:11" ht="12.75">
      <c r="A4615">
        <v>743</v>
      </c>
      <c r="B4615">
        <v>740</v>
      </c>
      <c r="C4615" s="187">
        <v>13.899999618530273</v>
      </c>
      <c r="D4615">
        <v>0</v>
      </c>
      <c r="E4615" s="184"/>
      <c r="F4615" s="184"/>
      <c r="G4615" s="185"/>
      <c r="H4615" s="184"/>
      <c r="I4615" s="185"/>
      <c r="J4615" s="184"/>
      <c r="K4615" s="184"/>
    </row>
    <row r="4616" spans="1:11" ht="12.75">
      <c r="A4616">
        <v>743</v>
      </c>
      <c r="B4616">
        <v>741</v>
      </c>
      <c r="C4616" s="187">
        <v>10.5</v>
      </c>
      <c r="D4616">
        <v>0</v>
      </c>
      <c r="E4616" s="184"/>
      <c r="F4616" s="184"/>
      <c r="G4616" s="185"/>
      <c r="H4616" s="184"/>
      <c r="I4616" s="185"/>
      <c r="J4616" s="184"/>
      <c r="K4616" s="184"/>
    </row>
    <row r="4617" spans="1:11" ht="12.75">
      <c r="A4617">
        <v>743</v>
      </c>
      <c r="B4617">
        <v>744</v>
      </c>
      <c r="C4617" s="187">
        <v>3.5</v>
      </c>
      <c r="D4617">
        <v>0</v>
      </c>
      <c r="E4617" s="184"/>
      <c r="F4617" s="184"/>
      <c r="G4617" s="185"/>
      <c r="H4617" s="184"/>
      <c r="I4617" s="185"/>
      <c r="J4617" s="184"/>
      <c r="K4617" s="184"/>
    </row>
    <row r="4618" spans="1:11" ht="12.75">
      <c r="A4618">
        <v>743</v>
      </c>
      <c r="B4618">
        <v>746</v>
      </c>
      <c r="C4618" s="187">
        <v>5</v>
      </c>
      <c r="D4618">
        <v>0</v>
      </c>
      <c r="E4618" s="184"/>
      <c r="F4618" s="184"/>
      <c r="G4618" s="185"/>
      <c r="H4618" s="184"/>
      <c r="I4618" s="185"/>
      <c r="J4618" s="184"/>
      <c r="K4618" s="184"/>
    </row>
    <row r="4619" spans="1:11" ht="12.75">
      <c r="A4619">
        <v>743</v>
      </c>
      <c r="B4619">
        <v>747</v>
      </c>
      <c r="C4619" s="187">
        <v>7.599999904632568</v>
      </c>
      <c r="D4619">
        <v>0</v>
      </c>
      <c r="E4619" s="184"/>
      <c r="F4619" s="184"/>
      <c r="G4619" s="185"/>
      <c r="H4619" s="184"/>
      <c r="I4619" s="185"/>
      <c r="J4619" s="184"/>
      <c r="K4619" s="184"/>
    </row>
    <row r="4620" spans="1:11" ht="12.75">
      <c r="A4620">
        <v>743</v>
      </c>
      <c r="B4620">
        <v>748</v>
      </c>
      <c r="C4620" s="187">
        <v>11.800000190734863</v>
      </c>
      <c r="D4620">
        <v>0</v>
      </c>
      <c r="E4620" s="184"/>
      <c r="F4620" s="184"/>
      <c r="G4620" s="185"/>
      <c r="H4620" s="184"/>
      <c r="I4620" s="185"/>
      <c r="J4620" s="184"/>
      <c r="K4620" s="184"/>
    </row>
    <row r="4621" spans="1:11" ht="12.75">
      <c r="A4621">
        <v>743</v>
      </c>
      <c r="B4621">
        <v>755</v>
      </c>
      <c r="C4621" s="187">
        <v>15.199999809265137</v>
      </c>
      <c r="D4621">
        <v>0</v>
      </c>
      <c r="E4621" s="184"/>
      <c r="F4621" s="184"/>
      <c r="G4621" s="185"/>
      <c r="H4621" s="184"/>
      <c r="I4621" s="185"/>
      <c r="J4621" s="184"/>
      <c r="K4621" s="184"/>
    </row>
    <row r="4622" spans="1:11" ht="12.75">
      <c r="A4622">
        <v>743</v>
      </c>
      <c r="B4622">
        <v>756</v>
      </c>
      <c r="C4622" s="187">
        <v>16.899999618530273</v>
      </c>
      <c r="D4622">
        <v>0</v>
      </c>
      <c r="E4622" s="184"/>
      <c r="F4622" s="184"/>
      <c r="G4622" s="185"/>
      <c r="H4622" s="184"/>
      <c r="I4622" s="185"/>
      <c r="J4622" s="184"/>
      <c r="K4622" s="184"/>
    </row>
    <row r="4623" spans="1:11" ht="12.75">
      <c r="A4623">
        <v>744</v>
      </c>
      <c r="B4623">
        <v>743</v>
      </c>
      <c r="C4623" s="187">
        <v>3.5</v>
      </c>
      <c r="D4623">
        <v>0</v>
      </c>
      <c r="E4623" s="184"/>
      <c r="F4623" s="184"/>
      <c r="G4623" s="185"/>
      <c r="H4623" s="184"/>
      <c r="I4623" s="185"/>
      <c r="J4623" s="184"/>
      <c r="K4623" s="184"/>
    </row>
    <row r="4624" spans="1:11" ht="12.75">
      <c r="A4624">
        <v>744</v>
      </c>
      <c r="B4624">
        <v>746</v>
      </c>
      <c r="C4624" s="187">
        <v>7.300000190734863</v>
      </c>
      <c r="D4624">
        <v>0</v>
      </c>
      <c r="E4624" s="184"/>
      <c r="F4624" s="184"/>
      <c r="G4624" s="185"/>
      <c r="H4624" s="184"/>
      <c r="I4624" s="185"/>
      <c r="J4624" s="184"/>
      <c r="K4624" s="184"/>
    </row>
    <row r="4625" spans="1:11" ht="12.75">
      <c r="A4625">
        <v>744</v>
      </c>
      <c r="B4625">
        <v>747</v>
      </c>
      <c r="C4625" s="187">
        <v>9.699999809265137</v>
      </c>
      <c r="D4625">
        <v>0</v>
      </c>
      <c r="E4625" s="184"/>
      <c r="F4625" s="184"/>
      <c r="G4625" s="185"/>
      <c r="H4625" s="184"/>
      <c r="I4625" s="185"/>
      <c r="J4625" s="184"/>
      <c r="K4625" s="184"/>
    </row>
    <row r="4626" spans="1:11" ht="12.75">
      <c r="A4626">
        <v>744</v>
      </c>
      <c r="B4626">
        <v>748</v>
      </c>
      <c r="C4626" s="187">
        <v>13.899999618530273</v>
      </c>
      <c r="D4626">
        <v>0</v>
      </c>
      <c r="E4626" s="184"/>
      <c r="F4626" s="184"/>
      <c r="G4626" s="185"/>
      <c r="H4626" s="184"/>
      <c r="I4626" s="185"/>
      <c r="J4626" s="184"/>
      <c r="K4626" s="184"/>
    </row>
    <row r="4627" spans="1:11" ht="12.75">
      <c r="A4627">
        <v>744</v>
      </c>
      <c r="B4627">
        <v>755</v>
      </c>
      <c r="C4627" s="187">
        <v>17.299999237060547</v>
      </c>
      <c r="D4627">
        <v>0</v>
      </c>
      <c r="E4627" s="184"/>
      <c r="F4627" s="184"/>
      <c r="G4627" s="185"/>
      <c r="H4627" s="184"/>
      <c r="I4627" s="185"/>
      <c r="J4627" s="184"/>
      <c r="K4627" s="184"/>
    </row>
    <row r="4628" spans="1:11" ht="12.75">
      <c r="A4628">
        <v>744</v>
      </c>
      <c r="B4628">
        <v>756</v>
      </c>
      <c r="C4628" s="187">
        <v>19</v>
      </c>
      <c r="D4628">
        <v>0</v>
      </c>
      <c r="E4628" s="184"/>
      <c r="F4628" s="184"/>
      <c r="G4628" s="185"/>
      <c r="H4628" s="184"/>
      <c r="I4628" s="185"/>
      <c r="J4628" s="184"/>
      <c r="K4628" s="184"/>
    </row>
    <row r="4629" spans="1:11" ht="12.75">
      <c r="A4629">
        <v>746</v>
      </c>
      <c r="B4629">
        <v>720</v>
      </c>
      <c r="C4629" s="187">
        <v>32.900001525878906</v>
      </c>
      <c r="D4629">
        <v>0</v>
      </c>
      <c r="E4629" s="184"/>
      <c r="F4629" s="184"/>
      <c r="G4629" s="185"/>
      <c r="H4629" s="184"/>
      <c r="I4629" s="185"/>
      <c r="J4629" s="184"/>
      <c r="K4629" s="184"/>
    </row>
    <row r="4630" spans="1:11" ht="12.75">
      <c r="A4630">
        <v>746</v>
      </c>
      <c r="B4630">
        <v>722</v>
      </c>
      <c r="C4630" s="187">
        <v>30.299999237060547</v>
      </c>
      <c r="D4630">
        <v>0</v>
      </c>
      <c r="E4630" s="184"/>
      <c r="F4630" s="184"/>
      <c r="G4630" s="185"/>
      <c r="H4630" s="184"/>
      <c r="I4630" s="185"/>
      <c r="J4630" s="184"/>
      <c r="K4630" s="184"/>
    </row>
    <row r="4631" spans="1:11" ht="12.75">
      <c r="A4631">
        <v>746</v>
      </c>
      <c r="B4631">
        <v>723</v>
      </c>
      <c r="C4631" s="187">
        <v>32.20000076293945</v>
      </c>
      <c r="D4631">
        <v>0</v>
      </c>
      <c r="E4631" s="184"/>
      <c r="F4631" s="184"/>
      <c r="G4631" s="185"/>
      <c r="H4631" s="184"/>
      <c r="I4631" s="185"/>
      <c r="J4631" s="184"/>
      <c r="K4631" s="184"/>
    </row>
    <row r="4632" spans="1:11" ht="12.75">
      <c r="A4632">
        <v>746</v>
      </c>
      <c r="B4632">
        <v>724</v>
      </c>
      <c r="C4632" s="187">
        <v>26.600000381469727</v>
      </c>
      <c r="D4632">
        <v>0</v>
      </c>
      <c r="E4632" s="184"/>
      <c r="F4632" s="184"/>
      <c r="G4632" s="185"/>
      <c r="H4632" s="184"/>
      <c r="I4632" s="185"/>
      <c r="J4632" s="184"/>
      <c r="K4632" s="184"/>
    </row>
    <row r="4633" spans="1:11" ht="12.75">
      <c r="A4633">
        <v>746</v>
      </c>
      <c r="B4633">
        <v>735</v>
      </c>
      <c r="C4633" s="187">
        <v>18.5</v>
      </c>
      <c r="D4633">
        <v>0</v>
      </c>
      <c r="E4633" s="184"/>
      <c r="F4633" s="184"/>
      <c r="G4633" s="185"/>
      <c r="H4633" s="184"/>
      <c r="I4633" s="185"/>
      <c r="J4633" s="184"/>
      <c r="K4633" s="184"/>
    </row>
    <row r="4634" spans="1:11" ht="12.75">
      <c r="A4634">
        <v>746</v>
      </c>
      <c r="B4634">
        <v>738</v>
      </c>
      <c r="C4634" s="187">
        <v>12.800000190734863</v>
      </c>
      <c r="D4634">
        <v>0</v>
      </c>
      <c r="E4634" s="184"/>
      <c r="F4634" s="184"/>
      <c r="G4634" s="185"/>
      <c r="H4634" s="184"/>
      <c r="I4634" s="185"/>
      <c r="J4634" s="184"/>
      <c r="K4634" s="184"/>
    </row>
    <row r="4635" spans="1:11" ht="12.75">
      <c r="A4635">
        <v>746</v>
      </c>
      <c r="B4635">
        <v>740</v>
      </c>
      <c r="C4635" s="187">
        <v>10.199999809265137</v>
      </c>
      <c r="D4635">
        <v>0</v>
      </c>
      <c r="E4635" s="184"/>
      <c r="F4635" s="184"/>
      <c r="G4635" s="185"/>
      <c r="H4635" s="184"/>
      <c r="I4635" s="185"/>
      <c r="J4635" s="184"/>
      <c r="K4635" s="184"/>
    </row>
    <row r="4636" spans="1:11" ht="12.75">
      <c r="A4636">
        <v>746</v>
      </c>
      <c r="B4636">
        <v>741</v>
      </c>
      <c r="C4636" s="187">
        <v>8</v>
      </c>
      <c r="D4636">
        <v>0</v>
      </c>
      <c r="E4636" s="184"/>
      <c r="F4636" s="184"/>
      <c r="G4636" s="185"/>
      <c r="H4636" s="184"/>
      <c r="I4636" s="185"/>
      <c r="J4636" s="184"/>
      <c r="K4636" s="184"/>
    </row>
    <row r="4637" spans="1:11" ht="12.75">
      <c r="A4637">
        <v>746</v>
      </c>
      <c r="B4637">
        <v>743</v>
      </c>
      <c r="C4637" s="187">
        <v>5</v>
      </c>
      <c r="D4637">
        <v>0</v>
      </c>
      <c r="E4637" s="184"/>
      <c r="F4637" s="184"/>
      <c r="G4637" s="185"/>
      <c r="H4637" s="184"/>
      <c r="I4637" s="185"/>
      <c r="J4637" s="184"/>
      <c r="K4637" s="184"/>
    </row>
    <row r="4638" spans="1:11" ht="12.75">
      <c r="A4638">
        <v>746</v>
      </c>
      <c r="B4638">
        <v>744</v>
      </c>
      <c r="C4638" s="187">
        <v>7.300000190734863</v>
      </c>
      <c r="D4638">
        <v>0</v>
      </c>
      <c r="E4638" s="184"/>
      <c r="F4638" s="184"/>
      <c r="G4638" s="185"/>
      <c r="H4638" s="184"/>
      <c r="I4638" s="185"/>
      <c r="J4638" s="184"/>
      <c r="K4638" s="184"/>
    </row>
    <row r="4639" spans="1:11" ht="12.75">
      <c r="A4639">
        <v>746</v>
      </c>
      <c r="B4639">
        <v>747</v>
      </c>
      <c r="C4639" s="187">
        <v>9.100000381469727</v>
      </c>
      <c r="D4639">
        <v>0</v>
      </c>
      <c r="E4639" s="184"/>
      <c r="F4639" s="184"/>
      <c r="G4639" s="185"/>
      <c r="H4639" s="184"/>
      <c r="I4639" s="185"/>
      <c r="J4639" s="184"/>
      <c r="K4639" s="184"/>
    </row>
    <row r="4640" spans="1:11" ht="12.75">
      <c r="A4640">
        <v>746</v>
      </c>
      <c r="B4640">
        <v>748</v>
      </c>
      <c r="C4640" s="187">
        <v>13.199999809265137</v>
      </c>
      <c r="D4640">
        <v>0</v>
      </c>
      <c r="E4640" s="184"/>
      <c r="F4640" s="184"/>
      <c r="G4640" s="185"/>
      <c r="H4640" s="184"/>
      <c r="I4640" s="185"/>
      <c r="J4640" s="184"/>
      <c r="K4640" s="184"/>
    </row>
    <row r="4641" spans="1:11" ht="12.75">
      <c r="A4641">
        <v>746</v>
      </c>
      <c r="B4641">
        <v>755</v>
      </c>
      <c r="C4641" s="187">
        <v>16.600000381469727</v>
      </c>
      <c r="D4641">
        <v>0</v>
      </c>
      <c r="E4641" s="184"/>
      <c r="F4641" s="184"/>
      <c r="G4641" s="185"/>
      <c r="H4641" s="184"/>
      <c r="I4641" s="185"/>
      <c r="J4641" s="184"/>
      <c r="K4641" s="184"/>
    </row>
    <row r="4642" spans="1:11" ht="12.75">
      <c r="A4642">
        <v>746</v>
      </c>
      <c r="B4642">
        <v>756</v>
      </c>
      <c r="C4642" s="187">
        <v>18.299999237060547</v>
      </c>
      <c r="D4642">
        <v>0</v>
      </c>
      <c r="E4642" s="184"/>
      <c r="F4642" s="184"/>
      <c r="G4642" s="185"/>
      <c r="H4642" s="184"/>
      <c r="I4642" s="185"/>
      <c r="J4642" s="184"/>
      <c r="K4642" s="184"/>
    </row>
    <row r="4643" spans="1:11" ht="12.75">
      <c r="A4643">
        <v>746</v>
      </c>
      <c r="B4643">
        <v>757</v>
      </c>
      <c r="C4643" s="187">
        <v>7.099999904632568</v>
      </c>
      <c r="D4643">
        <v>0</v>
      </c>
      <c r="E4643" s="184"/>
      <c r="F4643" s="184"/>
      <c r="G4643" s="185"/>
      <c r="H4643" s="184"/>
      <c r="I4643" s="185"/>
      <c r="J4643" s="184"/>
      <c r="K4643" s="184"/>
    </row>
    <row r="4644" spans="1:11" ht="12.75">
      <c r="A4644">
        <v>746</v>
      </c>
      <c r="B4644">
        <v>762</v>
      </c>
      <c r="C4644" s="187">
        <v>12.800000190734863</v>
      </c>
      <c r="D4644">
        <v>0</v>
      </c>
      <c r="E4644" s="184"/>
      <c r="F4644" s="184"/>
      <c r="G4644" s="185"/>
      <c r="H4644" s="184"/>
      <c r="I4644" s="185"/>
      <c r="J4644" s="184"/>
      <c r="K4644" s="184"/>
    </row>
    <row r="4645" spans="1:11" ht="12.75">
      <c r="A4645">
        <v>746</v>
      </c>
      <c r="B4645">
        <v>763</v>
      </c>
      <c r="C4645" s="187">
        <v>16.700000762939453</v>
      </c>
      <c r="D4645">
        <v>0</v>
      </c>
      <c r="E4645" s="184"/>
      <c r="F4645" s="184"/>
      <c r="G4645" s="185"/>
      <c r="H4645" s="184"/>
      <c r="I4645" s="185"/>
      <c r="J4645" s="184"/>
      <c r="K4645" s="184"/>
    </row>
    <row r="4646" spans="1:11" ht="12.75">
      <c r="A4646">
        <v>746</v>
      </c>
      <c r="B4646">
        <v>805</v>
      </c>
      <c r="C4646" s="187">
        <v>70.5999984741211</v>
      </c>
      <c r="D4646">
        <v>0</v>
      </c>
      <c r="E4646" s="184"/>
      <c r="F4646" s="184"/>
      <c r="G4646" s="185"/>
      <c r="H4646" s="184"/>
      <c r="I4646" s="185"/>
      <c r="J4646" s="184"/>
      <c r="K4646" s="184"/>
    </row>
    <row r="4647" spans="1:11" ht="12.75">
      <c r="A4647">
        <v>746</v>
      </c>
      <c r="B4647">
        <v>929</v>
      </c>
      <c r="C4647" s="187">
        <v>75.5999984741211</v>
      </c>
      <c r="D4647">
        <v>0</v>
      </c>
      <c r="E4647" s="184"/>
      <c r="F4647" s="184"/>
      <c r="G4647" s="185"/>
      <c r="H4647" s="184"/>
      <c r="I4647" s="185"/>
      <c r="J4647" s="184"/>
      <c r="K4647" s="184"/>
    </row>
    <row r="4648" spans="1:11" ht="12.75">
      <c r="A4648">
        <v>746</v>
      </c>
      <c r="B4648">
        <v>930</v>
      </c>
      <c r="C4648" s="187">
        <v>76.0999984741211</v>
      </c>
      <c r="D4648">
        <v>0</v>
      </c>
      <c r="E4648" s="184"/>
      <c r="F4648" s="184"/>
      <c r="G4648" s="185"/>
      <c r="H4648" s="184"/>
      <c r="I4648" s="185"/>
      <c r="J4648" s="184"/>
      <c r="K4648" s="184"/>
    </row>
    <row r="4649" spans="1:11" ht="12.75">
      <c r="A4649">
        <v>746</v>
      </c>
      <c r="B4649">
        <v>933</v>
      </c>
      <c r="C4649" s="187">
        <v>71.9000015258789</v>
      </c>
      <c r="D4649">
        <v>0</v>
      </c>
      <c r="E4649" s="184"/>
      <c r="F4649" s="184"/>
      <c r="G4649" s="185"/>
      <c r="H4649" s="184"/>
      <c r="I4649" s="185"/>
      <c r="J4649" s="184"/>
      <c r="K4649" s="184"/>
    </row>
    <row r="4650" spans="1:11" ht="12.75">
      <c r="A4650">
        <v>746</v>
      </c>
      <c r="B4650">
        <v>934</v>
      </c>
      <c r="C4650" s="187">
        <v>86.69999694824219</v>
      </c>
      <c r="D4650">
        <v>0</v>
      </c>
      <c r="E4650" s="184"/>
      <c r="F4650" s="184"/>
      <c r="G4650" s="185"/>
      <c r="H4650" s="184"/>
      <c r="I4650" s="185"/>
      <c r="J4650" s="184"/>
      <c r="K4650" s="184"/>
    </row>
    <row r="4651" spans="1:11" ht="12.75">
      <c r="A4651">
        <v>747</v>
      </c>
      <c r="B4651">
        <v>743</v>
      </c>
      <c r="C4651" s="187">
        <v>7.599999904632568</v>
      </c>
      <c r="D4651">
        <v>0</v>
      </c>
      <c r="E4651" s="184"/>
      <c r="F4651" s="184"/>
      <c r="G4651" s="185"/>
      <c r="H4651" s="184"/>
      <c r="I4651" s="185"/>
      <c r="J4651" s="184"/>
      <c r="K4651" s="184"/>
    </row>
    <row r="4652" spans="1:11" ht="12.75">
      <c r="A4652">
        <v>747</v>
      </c>
      <c r="B4652">
        <v>744</v>
      </c>
      <c r="C4652" s="187">
        <v>9.699999809265137</v>
      </c>
      <c r="D4652">
        <v>0</v>
      </c>
      <c r="E4652" s="184"/>
      <c r="F4652" s="184"/>
      <c r="G4652" s="185"/>
      <c r="H4652" s="184"/>
      <c r="I4652" s="185"/>
      <c r="J4652" s="184"/>
      <c r="K4652" s="184"/>
    </row>
    <row r="4653" spans="1:11" ht="12.75">
      <c r="A4653">
        <v>747</v>
      </c>
      <c r="B4653">
        <v>746</v>
      </c>
      <c r="C4653" s="187">
        <v>9.100000381469727</v>
      </c>
      <c r="D4653">
        <v>0</v>
      </c>
      <c r="E4653" s="184"/>
      <c r="F4653" s="184"/>
      <c r="G4653" s="185"/>
      <c r="H4653" s="184"/>
      <c r="I4653" s="185"/>
      <c r="J4653" s="184"/>
      <c r="K4653" s="184"/>
    </row>
    <row r="4654" spans="1:11" ht="12.75">
      <c r="A4654">
        <v>747</v>
      </c>
      <c r="B4654">
        <v>748</v>
      </c>
      <c r="C4654" s="187">
        <v>5.199999809265137</v>
      </c>
      <c r="D4654">
        <v>0</v>
      </c>
      <c r="E4654" s="184"/>
      <c r="F4654" s="184"/>
      <c r="G4654" s="185"/>
      <c r="H4654" s="184"/>
      <c r="I4654" s="185"/>
      <c r="J4654" s="184"/>
      <c r="K4654" s="184"/>
    </row>
    <row r="4655" spans="1:11" ht="12.75">
      <c r="A4655">
        <v>747</v>
      </c>
      <c r="B4655">
        <v>755</v>
      </c>
      <c r="C4655" s="187">
        <v>7.699999809265137</v>
      </c>
      <c r="D4655">
        <v>0</v>
      </c>
      <c r="E4655" s="184"/>
      <c r="F4655" s="184"/>
      <c r="G4655" s="185"/>
      <c r="H4655" s="184"/>
      <c r="I4655" s="185"/>
      <c r="J4655" s="184"/>
      <c r="K4655" s="184"/>
    </row>
    <row r="4656" spans="1:11" ht="12.75">
      <c r="A4656">
        <v>747</v>
      </c>
      <c r="B4656">
        <v>756</v>
      </c>
      <c r="C4656" s="187">
        <v>9.399999618530273</v>
      </c>
      <c r="D4656">
        <v>0</v>
      </c>
      <c r="E4656" s="184"/>
      <c r="F4656" s="184"/>
      <c r="G4656" s="185"/>
      <c r="H4656" s="184"/>
      <c r="I4656" s="185"/>
      <c r="J4656" s="184"/>
      <c r="K4656" s="184"/>
    </row>
    <row r="4657" spans="1:11" ht="12.75">
      <c r="A4657">
        <v>747</v>
      </c>
      <c r="B4657">
        <v>757</v>
      </c>
      <c r="C4657" s="187">
        <v>3.799999952316284</v>
      </c>
      <c r="D4657">
        <v>0</v>
      </c>
      <c r="E4657" s="184"/>
      <c r="F4657" s="184"/>
      <c r="G4657" s="185"/>
      <c r="H4657" s="184"/>
      <c r="I4657" s="185"/>
      <c r="J4657" s="184"/>
      <c r="K4657" s="184"/>
    </row>
    <row r="4658" spans="1:11" ht="12.75">
      <c r="A4658">
        <v>747</v>
      </c>
      <c r="B4658">
        <v>758</v>
      </c>
      <c r="C4658" s="187">
        <v>5.300000190734863</v>
      </c>
      <c r="D4658">
        <v>0</v>
      </c>
      <c r="E4658" s="184"/>
      <c r="F4658" s="184"/>
      <c r="G4658" s="185"/>
      <c r="H4658" s="184"/>
      <c r="I4658" s="185"/>
      <c r="J4658" s="184"/>
      <c r="K4658" s="184"/>
    </row>
    <row r="4659" spans="1:11" ht="12.75">
      <c r="A4659">
        <v>748</v>
      </c>
      <c r="B4659">
        <v>743</v>
      </c>
      <c r="C4659" s="187">
        <v>11.800000190734863</v>
      </c>
      <c r="D4659">
        <v>0</v>
      </c>
      <c r="E4659" s="184"/>
      <c r="F4659" s="184"/>
      <c r="G4659" s="185"/>
      <c r="H4659" s="184"/>
      <c r="I4659" s="185"/>
      <c r="J4659" s="184"/>
      <c r="K4659" s="184"/>
    </row>
    <row r="4660" spans="1:11" ht="12.75">
      <c r="A4660">
        <v>748</v>
      </c>
      <c r="B4660">
        <v>744</v>
      </c>
      <c r="C4660" s="187">
        <v>13.899999618530273</v>
      </c>
      <c r="D4660">
        <v>0</v>
      </c>
      <c r="E4660" s="184"/>
      <c r="F4660" s="184"/>
      <c r="G4660" s="185"/>
      <c r="H4660" s="184"/>
      <c r="I4660" s="185"/>
      <c r="J4660" s="184"/>
      <c r="K4660" s="184"/>
    </row>
    <row r="4661" spans="1:11" ht="12.75">
      <c r="A4661">
        <v>748</v>
      </c>
      <c r="B4661">
        <v>746</v>
      </c>
      <c r="C4661" s="187">
        <v>13.199999809265137</v>
      </c>
      <c r="D4661">
        <v>0</v>
      </c>
      <c r="E4661" s="184"/>
      <c r="F4661" s="184"/>
      <c r="G4661" s="185"/>
      <c r="H4661" s="184"/>
      <c r="I4661" s="185"/>
      <c r="J4661" s="184"/>
      <c r="K4661" s="184"/>
    </row>
    <row r="4662" spans="1:11" ht="12.75">
      <c r="A4662">
        <v>748</v>
      </c>
      <c r="B4662">
        <v>747</v>
      </c>
      <c r="C4662" s="187">
        <v>5.199999809265137</v>
      </c>
      <c r="D4662">
        <v>0</v>
      </c>
      <c r="E4662" s="184"/>
      <c r="F4662" s="184"/>
      <c r="G4662" s="185"/>
      <c r="H4662" s="184"/>
      <c r="I4662" s="185"/>
      <c r="J4662" s="184"/>
      <c r="K4662" s="184"/>
    </row>
    <row r="4663" spans="1:11" ht="12.75">
      <c r="A4663">
        <v>748</v>
      </c>
      <c r="B4663">
        <v>750</v>
      </c>
      <c r="C4663" s="187">
        <v>4.300000190734863</v>
      </c>
      <c r="D4663">
        <v>0</v>
      </c>
      <c r="E4663" s="184"/>
      <c r="F4663" s="184"/>
      <c r="G4663" s="185"/>
      <c r="H4663" s="184"/>
      <c r="I4663" s="185"/>
      <c r="J4663" s="184"/>
      <c r="K4663" s="184"/>
    </row>
    <row r="4664" spans="1:11" ht="12.75">
      <c r="A4664">
        <v>748</v>
      </c>
      <c r="B4664">
        <v>755</v>
      </c>
      <c r="C4664" s="187">
        <v>6.199999809265137</v>
      </c>
      <c r="D4664">
        <v>0</v>
      </c>
      <c r="E4664" s="184"/>
      <c r="F4664" s="184"/>
      <c r="G4664" s="185"/>
      <c r="H4664" s="184"/>
      <c r="I4664" s="185"/>
      <c r="J4664" s="184"/>
      <c r="K4664" s="184"/>
    </row>
    <row r="4665" spans="1:11" ht="12.75">
      <c r="A4665">
        <v>748</v>
      </c>
      <c r="B4665">
        <v>756</v>
      </c>
      <c r="C4665" s="187">
        <v>7.900000095367432</v>
      </c>
      <c r="D4665">
        <v>0</v>
      </c>
      <c r="E4665" s="184"/>
      <c r="F4665" s="184"/>
      <c r="G4665" s="185"/>
      <c r="H4665" s="184"/>
      <c r="I4665" s="185"/>
      <c r="J4665" s="184"/>
      <c r="K4665" s="184"/>
    </row>
    <row r="4666" spans="1:11" ht="12.75">
      <c r="A4666">
        <v>748</v>
      </c>
      <c r="B4666">
        <v>757</v>
      </c>
      <c r="C4666" s="187">
        <v>7.699999809265137</v>
      </c>
      <c r="D4666">
        <v>0</v>
      </c>
      <c r="E4666" s="184"/>
      <c r="F4666" s="184"/>
      <c r="G4666" s="185"/>
      <c r="H4666" s="184"/>
      <c r="I4666" s="185"/>
      <c r="J4666" s="184"/>
      <c r="K4666" s="184"/>
    </row>
    <row r="4667" spans="1:11" ht="12.75">
      <c r="A4667">
        <v>748</v>
      </c>
      <c r="B4667">
        <v>758</v>
      </c>
      <c r="C4667" s="187">
        <v>9</v>
      </c>
      <c r="D4667">
        <v>0</v>
      </c>
      <c r="E4667" s="184"/>
      <c r="F4667" s="184"/>
      <c r="G4667" s="185"/>
      <c r="H4667" s="184"/>
      <c r="I4667" s="185"/>
      <c r="J4667" s="184"/>
      <c r="K4667" s="184"/>
    </row>
    <row r="4668" spans="1:11" ht="12.75">
      <c r="A4668">
        <v>750</v>
      </c>
      <c r="B4668">
        <v>748</v>
      </c>
      <c r="C4668" s="187">
        <v>4.300000190734863</v>
      </c>
      <c r="D4668">
        <v>0</v>
      </c>
      <c r="E4668" s="184"/>
      <c r="F4668" s="184"/>
      <c r="G4668" s="185"/>
      <c r="H4668" s="184"/>
      <c r="I4668" s="185"/>
      <c r="J4668" s="184"/>
      <c r="K4668" s="184"/>
    </row>
    <row r="4669" spans="1:11" ht="12.75">
      <c r="A4669">
        <v>750</v>
      </c>
      <c r="B4669">
        <v>751</v>
      </c>
      <c r="C4669" s="187">
        <v>5.599999904632568</v>
      </c>
      <c r="D4669">
        <v>0</v>
      </c>
      <c r="E4669" s="184"/>
      <c r="F4669" s="184"/>
      <c r="G4669" s="185"/>
      <c r="H4669" s="184"/>
      <c r="I4669" s="185"/>
      <c r="J4669" s="184"/>
      <c r="K4669" s="184"/>
    </row>
    <row r="4670" spans="1:11" ht="12.75">
      <c r="A4670">
        <v>751</v>
      </c>
      <c r="B4670">
        <v>750</v>
      </c>
      <c r="C4670" s="187">
        <v>5.599999904632568</v>
      </c>
      <c r="D4670">
        <v>0</v>
      </c>
      <c r="E4670" s="184"/>
      <c r="F4670" s="184"/>
      <c r="G4670" s="185"/>
      <c r="H4670" s="184"/>
      <c r="I4670" s="185"/>
      <c r="J4670" s="184"/>
      <c r="K4670" s="184"/>
    </row>
    <row r="4671" spans="1:11" ht="12.75">
      <c r="A4671">
        <v>751</v>
      </c>
      <c r="B4671">
        <v>752</v>
      </c>
      <c r="C4671" s="187">
        <v>3.299999952316284</v>
      </c>
      <c r="D4671">
        <v>0</v>
      </c>
      <c r="E4671" s="184"/>
      <c r="F4671" s="184"/>
      <c r="G4671" s="185"/>
      <c r="H4671" s="184"/>
      <c r="I4671" s="185"/>
      <c r="J4671" s="184"/>
      <c r="K4671" s="184"/>
    </row>
    <row r="4672" spans="1:11" ht="12.75">
      <c r="A4672">
        <v>751</v>
      </c>
      <c r="B4672">
        <v>753</v>
      </c>
      <c r="C4672" s="187">
        <v>2.299999952316284</v>
      </c>
      <c r="D4672">
        <v>0</v>
      </c>
      <c r="E4672" s="184"/>
      <c r="F4672" s="184"/>
      <c r="G4672" s="185"/>
      <c r="H4672" s="184"/>
      <c r="I4672" s="185"/>
      <c r="J4672" s="184"/>
      <c r="K4672" s="184"/>
    </row>
    <row r="4673" spans="1:11" ht="12.75">
      <c r="A4673">
        <v>752</v>
      </c>
      <c r="B4673">
        <v>751</v>
      </c>
      <c r="C4673" s="187">
        <v>3.299999952316284</v>
      </c>
      <c r="D4673">
        <v>0</v>
      </c>
      <c r="E4673" s="184"/>
      <c r="F4673" s="184"/>
      <c r="G4673" s="185"/>
      <c r="H4673" s="184"/>
      <c r="I4673" s="185"/>
      <c r="J4673" s="184"/>
      <c r="K4673" s="184"/>
    </row>
    <row r="4674" spans="1:11" ht="12.75">
      <c r="A4674">
        <v>752</v>
      </c>
      <c r="B4674">
        <v>753</v>
      </c>
      <c r="C4674" s="187">
        <v>3.4000000953674316</v>
      </c>
      <c r="D4674">
        <v>0</v>
      </c>
      <c r="E4674" s="184"/>
      <c r="F4674" s="184"/>
      <c r="G4674" s="185"/>
      <c r="H4674" s="184"/>
      <c r="I4674" s="185"/>
      <c r="J4674" s="184"/>
      <c r="K4674" s="184"/>
    </row>
    <row r="4675" spans="1:11" ht="12.75">
      <c r="A4675">
        <v>753</v>
      </c>
      <c r="B4675">
        <v>751</v>
      </c>
      <c r="C4675" s="187">
        <v>2.299999952316284</v>
      </c>
      <c r="D4675">
        <v>0</v>
      </c>
      <c r="E4675" s="184"/>
      <c r="F4675" s="184"/>
      <c r="G4675" s="185"/>
      <c r="H4675" s="184"/>
      <c r="I4675" s="185"/>
      <c r="J4675" s="184"/>
      <c r="K4675" s="184"/>
    </row>
    <row r="4676" spans="1:11" ht="12.75">
      <c r="A4676">
        <v>753</v>
      </c>
      <c r="B4676">
        <v>752</v>
      </c>
      <c r="C4676" s="187">
        <v>3.4000000953674316</v>
      </c>
      <c r="D4676">
        <v>0</v>
      </c>
      <c r="E4676" s="184"/>
      <c r="F4676" s="184"/>
      <c r="G4676" s="185"/>
      <c r="H4676" s="184"/>
      <c r="I4676" s="185"/>
      <c r="J4676" s="184"/>
      <c r="K4676" s="184"/>
    </row>
    <row r="4677" spans="1:11" ht="12.75">
      <c r="A4677">
        <v>755</v>
      </c>
      <c r="B4677">
        <v>743</v>
      </c>
      <c r="C4677" s="187">
        <v>15.199999809265137</v>
      </c>
      <c r="D4677">
        <v>0</v>
      </c>
      <c r="E4677" s="184"/>
      <c r="F4677" s="184"/>
      <c r="G4677" s="185"/>
      <c r="H4677" s="184"/>
      <c r="I4677" s="185"/>
      <c r="J4677" s="184"/>
      <c r="K4677" s="184"/>
    </row>
    <row r="4678" spans="1:11" ht="12.75">
      <c r="A4678">
        <v>755</v>
      </c>
      <c r="B4678">
        <v>744</v>
      </c>
      <c r="C4678" s="187">
        <v>17.299999237060547</v>
      </c>
      <c r="D4678">
        <v>0</v>
      </c>
      <c r="E4678" s="184"/>
      <c r="F4678" s="184"/>
      <c r="G4678" s="185"/>
      <c r="H4678" s="184"/>
      <c r="I4678" s="185"/>
      <c r="J4678" s="184"/>
      <c r="K4678" s="184"/>
    </row>
    <row r="4679" spans="1:11" ht="12.75">
      <c r="A4679">
        <v>755</v>
      </c>
      <c r="B4679">
        <v>746</v>
      </c>
      <c r="C4679" s="187">
        <v>16.600000381469727</v>
      </c>
      <c r="D4679">
        <v>0</v>
      </c>
      <c r="E4679" s="184"/>
      <c r="F4679" s="184"/>
      <c r="G4679" s="185"/>
      <c r="H4679" s="184"/>
      <c r="I4679" s="185"/>
      <c r="J4679" s="184"/>
      <c r="K4679" s="184"/>
    </row>
    <row r="4680" spans="1:11" ht="12.75">
      <c r="A4680">
        <v>755</v>
      </c>
      <c r="B4680">
        <v>747</v>
      </c>
      <c r="C4680" s="187">
        <v>7.699999809265137</v>
      </c>
      <c r="D4680">
        <v>0</v>
      </c>
      <c r="E4680" s="184"/>
      <c r="F4680" s="184"/>
      <c r="G4680" s="185"/>
      <c r="H4680" s="184"/>
      <c r="I4680" s="185"/>
      <c r="J4680" s="184"/>
      <c r="K4680" s="184"/>
    </row>
    <row r="4681" spans="1:11" ht="12.75">
      <c r="A4681">
        <v>755</v>
      </c>
      <c r="B4681">
        <v>748</v>
      </c>
      <c r="C4681" s="187">
        <v>6.199999809265137</v>
      </c>
      <c r="D4681">
        <v>0</v>
      </c>
      <c r="E4681" s="184"/>
      <c r="F4681" s="184"/>
      <c r="G4681" s="185"/>
      <c r="H4681" s="184"/>
      <c r="I4681" s="185"/>
      <c r="J4681" s="184"/>
      <c r="K4681" s="184"/>
    </row>
    <row r="4682" spans="1:11" ht="12.75">
      <c r="A4682">
        <v>755</v>
      </c>
      <c r="B4682">
        <v>756</v>
      </c>
      <c r="C4682" s="187">
        <v>3.9000000953674316</v>
      </c>
      <c r="D4682">
        <v>0</v>
      </c>
      <c r="E4682" s="184"/>
      <c r="F4682" s="184"/>
      <c r="G4682" s="185"/>
      <c r="H4682" s="184"/>
      <c r="I4682" s="185"/>
      <c r="J4682" s="184"/>
      <c r="K4682" s="184"/>
    </row>
    <row r="4683" spans="1:11" ht="12.75">
      <c r="A4683">
        <v>755</v>
      </c>
      <c r="B4683">
        <v>757</v>
      </c>
      <c r="C4683" s="187">
        <v>9.5</v>
      </c>
      <c r="D4683">
        <v>0</v>
      </c>
      <c r="E4683" s="184"/>
      <c r="F4683" s="184"/>
      <c r="G4683" s="185"/>
      <c r="H4683" s="184"/>
      <c r="I4683" s="185"/>
      <c r="J4683" s="184"/>
      <c r="K4683" s="184"/>
    </row>
    <row r="4684" spans="1:11" ht="12.75">
      <c r="A4684">
        <v>755</v>
      </c>
      <c r="B4684">
        <v>758</v>
      </c>
      <c r="C4684" s="187">
        <v>10.800000190734863</v>
      </c>
      <c r="D4684">
        <v>0</v>
      </c>
      <c r="E4684" s="184"/>
      <c r="F4684" s="184"/>
      <c r="G4684" s="185"/>
      <c r="H4684" s="184"/>
      <c r="I4684" s="185"/>
      <c r="J4684" s="184"/>
      <c r="K4684" s="184"/>
    </row>
    <row r="4685" spans="1:11" ht="12.75">
      <c r="A4685">
        <v>756</v>
      </c>
      <c r="B4685">
        <v>743</v>
      </c>
      <c r="C4685" s="187">
        <v>16.899999618530273</v>
      </c>
      <c r="D4685">
        <v>0</v>
      </c>
      <c r="E4685" s="184"/>
      <c r="F4685" s="184"/>
      <c r="G4685" s="185"/>
      <c r="H4685" s="184"/>
      <c r="I4685" s="185"/>
      <c r="J4685" s="184"/>
      <c r="K4685" s="184"/>
    </row>
    <row r="4686" spans="1:11" ht="12.75">
      <c r="A4686">
        <v>756</v>
      </c>
      <c r="B4686">
        <v>744</v>
      </c>
      <c r="C4686" s="187">
        <v>19</v>
      </c>
      <c r="D4686">
        <v>0</v>
      </c>
      <c r="E4686" s="184"/>
      <c r="F4686" s="184"/>
      <c r="G4686" s="185"/>
      <c r="H4686" s="184"/>
      <c r="I4686" s="185"/>
      <c r="J4686" s="184"/>
      <c r="K4686" s="184"/>
    </row>
    <row r="4687" spans="1:11" ht="12.75">
      <c r="A4687">
        <v>756</v>
      </c>
      <c r="B4687">
        <v>746</v>
      </c>
      <c r="C4687" s="187">
        <v>18.299999237060547</v>
      </c>
      <c r="D4687">
        <v>0</v>
      </c>
      <c r="E4687" s="184"/>
      <c r="F4687" s="184"/>
      <c r="G4687" s="185"/>
      <c r="H4687" s="184"/>
      <c r="I4687" s="185"/>
      <c r="J4687" s="184"/>
      <c r="K4687" s="184"/>
    </row>
    <row r="4688" spans="1:11" ht="12.75">
      <c r="A4688">
        <v>756</v>
      </c>
      <c r="B4688">
        <v>747</v>
      </c>
      <c r="C4688" s="187">
        <v>9.399999618530273</v>
      </c>
      <c r="D4688">
        <v>0</v>
      </c>
      <c r="E4688" s="184"/>
      <c r="F4688" s="184"/>
      <c r="G4688" s="185"/>
      <c r="H4688" s="184"/>
      <c r="I4688" s="185"/>
      <c r="J4688" s="184"/>
      <c r="K4688" s="184"/>
    </row>
    <row r="4689" spans="1:11" ht="12.75">
      <c r="A4689">
        <v>756</v>
      </c>
      <c r="B4689">
        <v>748</v>
      </c>
      <c r="C4689" s="187">
        <v>7.900000095367432</v>
      </c>
      <c r="D4689">
        <v>0</v>
      </c>
      <c r="E4689" s="184"/>
      <c r="F4689" s="184"/>
      <c r="G4689" s="185"/>
      <c r="H4689" s="184"/>
      <c r="I4689" s="185"/>
      <c r="J4689" s="184"/>
      <c r="K4689" s="184"/>
    </row>
    <row r="4690" spans="1:11" ht="12.75">
      <c r="A4690">
        <v>756</v>
      </c>
      <c r="B4690">
        <v>755</v>
      </c>
      <c r="C4690" s="187">
        <v>3.9000000953674316</v>
      </c>
      <c r="D4690">
        <v>0</v>
      </c>
      <c r="E4690" s="184"/>
      <c r="F4690" s="184"/>
      <c r="G4690" s="185"/>
      <c r="H4690" s="184"/>
      <c r="I4690" s="185"/>
      <c r="J4690" s="184"/>
      <c r="K4690" s="184"/>
    </row>
    <row r="4691" spans="1:11" ht="12.75">
      <c r="A4691">
        <v>756</v>
      </c>
      <c r="B4691">
        <v>757</v>
      </c>
      <c r="C4691" s="187">
        <v>11.300000190734863</v>
      </c>
      <c r="D4691">
        <v>0</v>
      </c>
      <c r="E4691" s="184"/>
      <c r="F4691" s="184"/>
      <c r="G4691" s="185"/>
      <c r="H4691" s="184"/>
      <c r="I4691" s="185"/>
      <c r="J4691" s="184"/>
      <c r="K4691" s="184"/>
    </row>
    <row r="4692" spans="1:11" ht="12.75">
      <c r="A4692">
        <v>756</v>
      </c>
      <c r="B4692">
        <v>758</v>
      </c>
      <c r="C4692" s="187">
        <v>12.5</v>
      </c>
      <c r="D4692">
        <v>0</v>
      </c>
      <c r="E4692" s="184"/>
      <c r="F4692" s="184"/>
      <c r="G4692" s="185"/>
      <c r="H4692" s="184"/>
      <c r="I4692" s="185"/>
      <c r="J4692" s="184"/>
      <c r="K4692" s="184"/>
    </row>
    <row r="4693" spans="1:11" ht="12.75">
      <c r="A4693">
        <v>757</v>
      </c>
      <c r="B4693">
        <v>740</v>
      </c>
      <c r="C4693" s="187">
        <v>16.100000381469727</v>
      </c>
      <c r="D4693">
        <v>0</v>
      </c>
      <c r="E4693" s="184"/>
      <c r="F4693" s="184"/>
      <c r="G4693" s="185"/>
      <c r="H4693" s="184"/>
      <c r="I4693" s="185"/>
      <c r="J4693" s="184"/>
      <c r="K4693" s="184"/>
    </row>
    <row r="4694" spans="1:11" ht="12.75">
      <c r="A4694">
        <v>757</v>
      </c>
      <c r="B4694">
        <v>746</v>
      </c>
      <c r="C4694" s="187">
        <v>7.099999904632568</v>
      </c>
      <c r="D4694">
        <v>0</v>
      </c>
      <c r="E4694" s="184"/>
      <c r="F4694" s="184"/>
      <c r="G4694" s="185"/>
      <c r="H4694" s="184"/>
      <c r="I4694" s="185"/>
      <c r="J4694" s="184"/>
      <c r="K4694" s="184"/>
    </row>
    <row r="4695" spans="1:11" ht="12.75">
      <c r="A4695">
        <v>757</v>
      </c>
      <c r="B4695">
        <v>747</v>
      </c>
      <c r="C4695" s="187">
        <v>3.799999952316284</v>
      </c>
      <c r="D4695">
        <v>0</v>
      </c>
      <c r="E4695" s="184"/>
      <c r="F4695" s="184"/>
      <c r="G4695" s="185"/>
      <c r="H4695" s="184"/>
      <c r="I4695" s="185"/>
      <c r="J4695" s="184"/>
      <c r="K4695" s="184"/>
    </row>
    <row r="4696" spans="1:11" ht="12.75">
      <c r="A4696">
        <v>757</v>
      </c>
      <c r="B4696">
        <v>748</v>
      </c>
      <c r="C4696" s="187">
        <v>7.699999809265137</v>
      </c>
      <c r="D4696">
        <v>0</v>
      </c>
      <c r="E4696" s="184"/>
      <c r="F4696" s="184"/>
      <c r="G4696" s="185"/>
      <c r="H4696" s="184"/>
      <c r="I4696" s="185"/>
      <c r="J4696" s="184"/>
      <c r="K4696" s="184"/>
    </row>
    <row r="4697" spans="1:11" ht="12.75">
      <c r="A4697">
        <v>757</v>
      </c>
      <c r="B4697">
        <v>755</v>
      </c>
      <c r="C4697" s="187">
        <v>9.5</v>
      </c>
      <c r="D4697">
        <v>0</v>
      </c>
      <c r="E4697" s="184"/>
      <c r="F4697" s="184"/>
      <c r="G4697" s="185"/>
      <c r="H4697" s="184"/>
      <c r="I4697" s="185"/>
      <c r="J4697" s="184"/>
      <c r="K4697" s="184"/>
    </row>
    <row r="4698" spans="1:11" ht="12.75">
      <c r="A4698">
        <v>757</v>
      </c>
      <c r="B4698">
        <v>756</v>
      </c>
      <c r="C4698" s="187">
        <v>11.300000190734863</v>
      </c>
      <c r="D4698">
        <v>0</v>
      </c>
      <c r="E4698" s="184"/>
      <c r="F4698" s="184"/>
      <c r="G4698" s="185"/>
      <c r="H4698" s="184"/>
      <c r="I4698" s="185"/>
      <c r="J4698" s="184"/>
      <c r="K4698" s="184"/>
    </row>
    <row r="4699" spans="1:11" ht="12.75">
      <c r="A4699">
        <v>757</v>
      </c>
      <c r="B4699">
        <v>758</v>
      </c>
      <c r="C4699" s="187">
        <v>2.299999952316284</v>
      </c>
      <c r="D4699">
        <v>0</v>
      </c>
      <c r="E4699" s="184"/>
      <c r="F4699" s="184"/>
      <c r="G4699" s="185"/>
      <c r="H4699" s="184"/>
      <c r="I4699" s="185"/>
      <c r="J4699" s="184"/>
      <c r="K4699" s="184"/>
    </row>
    <row r="4700" spans="1:11" ht="12.75">
      <c r="A4700">
        <v>757</v>
      </c>
      <c r="B4700">
        <v>759</v>
      </c>
      <c r="C4700" s="187">
        <v>9.5</v>
      </c>
      <c r="D4700">
        <v>0</v>
      </c>
      <c r="E4700" s="184"/>
      <c r="F4700" s="184"/>
      <c r="G4700" s="185"/>
      <c r="H4700" s="184"/>
      <c r="I4700" s="185"/>
      <c r="J4700" s="184"/>
      <c r="K4700" s="184"/>
    </row>
    <row r="4701" spans="1:11" ht="12.75">
      <c r="A4701">
        <v>757</v>
      </c>
      <c r="B4701">
        <v>761</v>
      </c>
      <c r="C4701" s="187">
        <v>9.800000190734863</v>
      </c>
      <c r="D4701">
        <v>0</v>
      </c>
      <c r="E4701" s="184"/>
      <c r="F4701" s="184"/>
      <c r="G4701" s="185"/>
      <c r="H4701" s="184"/>
      <c r="I4701" s="185"/>
      <c r="J4701" s="184"/>
      <c r="K4701" s="184"/>
    </row>
    <row r="4702" spans="1:11" ht="12.75">
      <c r="A4702">
        <v>757</v>
      </c>
      <c r="B4702">
        <v>762</v>
      </c>
      <c r="C4702" s="187">
        <v>6.699999809265137</v>
      </c>
      <c r="D4702">
        <v>0</v>
      </c>
      <c r="E4702" s="184"/>
      <c r="F4702" s="184"/>
      <c r="G4702" s="185"/>
      <c r="H4702" s="184"/>
      <c r="I4702" s="185"/>
      <c r="J4702" s="184"/>
      <c r="K4702" s="184"/>
    </row>
    <row r="4703" spans="1:11" ht="12.75">
      <c r="A4703">
        <v>757</v>
      </c>
      <c r="B4703">
        <v>763</v>
      </c>
      <c r="C4703" s="187">
        <v>11.100000381469727</v>
      </c>
      <c r="D4703">
        <v>0</v>
      </c>
      <c r="E4703" s="184"/>
      <c r="F4703" s="184"/>
      <c r="G4703" s="185"/>
      <c r="H4703" s="184"/>
      <c r="I4703" s="185"/>
      <c r="J4703" s="184"/>
      <c r="K4703" s="184"/>
    </row>
    <row r="4704" spans="1:11" ht="12.75">
      <c r="A4704">
        <v>758</v>
      </c>
      <c r="B4704">
        <v>747</v>
      </c>
      <c r="C4704" s="187">
        <v>5.300000190734863</v>
      </c>
      <c r="D4704">
        <v>0</v>
      </c>
      <c r="E4704" s="184"/>
      <c r="F4704" s="184"/>
      <c r="G4704" s="185"/>
      <c r="H4704" s="184"/>
      <c r="I4704" s="185"/>
      <c r="J4704" s="184"/>
      <c r="K4704" s="184"/>
    </row>
    <row r="4705" spans="1:11" ht="12.75">
      <c r="A4705">
        <v>758</v>
      </c>
      <c r="B4705">
        <v>748</v>
      </c>
      <c r="C4705" s="187">
        <v>9</v>
      </c>
      <c r="D4705">
        <v>0</v>
      </c>
      <c r="E4705" s="184"/>
      <c r="F4705" s="184"/>
      <c r="G4705" s="185"/>
      <c r="H4705" s="184"/>
      <c r="I4705" s="185"/>
      <c r="J4705" s="184"/>
      <c r="K4705" s="184"/>
    </row>
    <row r="4706" spans="1:11" ht="12.75">
      <c r="A4706">
        <v>758</v>
      </c>
      <c r="B4706">
        <v>755</v>
      </c>
      <c r="C4706" s="187">
        <v>10.800000190734863</v>
      </c>
      <c r="D4706">
        <v>0</v>
      </c>
      <c r="E4706" s="184"/>
      <c r="F4706" s="184"/>
      <c r="G4706" s="185"/>
      <c r="H4706" s="184"/>
      <c r="I4706" s="185"/>
      <c r="J4706" s="184"/>
      <c r="K4706" s="184"/>
    </row>
    <row r="4707" spans="1:11" ht="12.75">
      <c r="A4707">
        <v>758</v>
      </c>
      <c r="B4707">
        <v>756</v>
      </c>
      <c r="C4707" s="187">
        <v>12.5</v>
      </c>
      <c r="D4707">
        <v>0</v>
      </c>
      <c r="E4707" s="184"/>
      <c r="F4707" s="184"/>
      <c r="G4707" s="185"/>
      <c r="H4707" s="184"/>
      <c r="I4707" s="185"/>
      <c r="J4707" s="184"/>
      <c r="K4707" s="184"/>
    </row>
    <row r="4708" spans="1:11" ht="12.75">
      <c r="A4708">
        <v>758</v>
      </c>
      <c r="B4708">
        <v>757</v>
      </c>
      <c r="C4708" s="187">
        <v>2.299999952316284</v>
      </c>
      <c r="D4708">
        <v>0</v>
      </c>
      <c r="E4708" s="184"/>
      <c r="F4708" s="184"/>
      <c r="G4708" s="185"/>
      <c r="H4708" s="184"/>
      <c r="I4708" s="185"/>
      <c r="J4708" s="184"/>
      <c r="K4708" s="184"/>
    </row>
    <row r="4709" spans="1:11" ht="12.75">
      <c r="A4709">
        <v>758</v>
      </c>
      <c r="B4709">
        <v>759</v>
      </c>
      <c r="C4709" s="187">
        <v>7.199999809265137</v>
      </c>
      <c r="D4709">
        <v>0</v>
      </c>
      <c r="E4709" s="184"/>
      <c r="F4709" s="184"/>
      <c r="G4709" s="185"/>
      <c r="H4709" s="184"/>
      <c r="I4709" s="185"/>
      <c r="J4709" s="184"/>
      <c r="K4709" s="184"/>
    </row>
    <row r="4710" spans="1:11" ht="12.75">
      <c r="A4710">
        <v>758</v>
      </c>
      <c r="B4710">
        <v>761</v>
      </c>
      <c r="C4710" s="187">
        <v>7.599999904632568</v>
      </c>
      <c r="D4710">
        <v>0</v>
      </c>
      <c r="E4710" s="184"/>
      <c r="F4710" s="184"/>
      <c r="G4710" s="185"/>
      <c r="H4710" s="184"/>
      <c r="I4710" s="185"/>
      <c r="J4710" s="184"/>
      <c r="K4710" s="184"/>
    </row>
    <row r="4711" spans="1:11" ht="12.75">
      <c r="A4711">
        <v>758</v>
      </c>
      <c r="B4711">
        <v>762</v>
      </c>
      <c r="C4711" s="187">
        <v>4.599999904632568</v>
      </c>
      <c r="D4711">
        <v>0</v>
      </c>
      <c r="E4711" s="184"/>
      <c r="F4711" s="184"/>
      <c r="G4711" s="185"/>
      <c r="H4711" s="184"/>
      <c r="I4711" s="185"/>
      <c r="J4711" s="184"/>
      <c r="K4711" s="184"/>
    </row>
    <row r="4712" spans="1:11" ht="12.75">
      <c r="A4712">
        <v>758</v>
      </c>
      <c r="B4712">
        <v>763</v>
      </c>
      <c r="C4712" s="187">
        <v>9.100000381469727</v>
      </c>
      <c r="D4712">
        <v>0</v>
      </c>
      <c r="E4712" s="184"/>
      <c r="F4712" s="184"/>
      <c r="G4712" s="185"/>
      <c r="H4712" s="184"/>
      <c r="I4712" s="185"/>
      <c r="J4712" s="184"/>
      <c r="K4712" s="184"/>
    </row>
    <row r="4713" spans="1:11" ht="12.75">
      <c r="A4713">
        <v>759</v>
      </c>
      <c r="B4713">
        <v>757</v>
      </c>
      <c r="C4713" s="187">
        <v>9.5</v>
      </c>
      <c r="D4713">
        <v>0</v>
      </c>
      <c r="E4713" s="184"/>
      <c r="F4713" s="184"/>
      <c r="G4713" s="185"/>
      <c r="H4713" s="184"/>
      <c r="I4713" s="185"/>
      <c r="J4713" s="184"/>
      <c r="K4713" s="184"/>
    </row>
    <row r="4714" spans="1:11" ht="12.75">
      <c r="A4714">
        <v>759</v>
      </c>
      <c r="B4714">
        <v>758</v>
      </c>
      <c r="C4714" s="187">
        <v>7.199999809265137</v>
      </c>
      <c r="D4714">
        <v>0</v>
      </c>
      <c r="E4714" s="184"/>
      <c r="F4714" s="184"/>
      <c r="G4714" s="185"/>
      <c r="H4714" s="184"/>
      <c r="I4714" s="185"/>
      <c r="J4714" s="184"/>
      <c r="K4714" s="184"/>
    </row>
    <row r="4715" spans="1:11" ht="12.75">
      <c r="A4715">
        <v>759</v>
      </c>
      <c r="B4715">
        <v>761</v>
      </c>
      <c r="C4715" s="187">
        <v>3.200000047683716</v>
      </c>
      <c r="D4715">
        <v>0</v>
      </c>
      <c r="E4715" s="184"/>
      <c r="F4715" s="184"/>
      <c r="G4715" s="185"/>
      <c r="H4715" s="184"/>
      <c r="I4715" s="185"/>
      <c r="J4715" s="184"/>
      <c r="K4715" s="184"/>
    </row>
    <row r="4716" spans="1:11" ht="12.75">
      <c r="A4716">
        <v>759</v>
      </c>
      <c r="B4716">
        <v>762</v>
      </c>
      <c r="C4716" s="187">
        <v>3.799999952316284</v>
      </c>
      <c r="D4716">
        <v>0</v>
      </c>
      <c r="E4716" s="184"/>
      <c r="F4716" s="184"/>
      <c r="G4716" s="185"/>
      <c r="H4716" s="184"/>
      <c r="I4716" s="185"/>
      <c r="J4716" s="184"/>
      <c r="K4716" s="184"/>
    </row>
    <row r="4717" spans="1:11" ht="12.75">
      <c r="A4717">
        <v>761</v>
      </c>
      <c r="B4717">
        <v>757</v>
      </c>
      <c r="C4717" s="187">
        <v>9.800000190734863</v>
      </c>
      <c r="D4717">
        <v>0</v>
      </c>
      <c r="E4717" s="184"/>
      <c r="F4717" s="184"/>
      <c r="G4717" s="185"/>
      <c r="H4717" s="184"/>
      <c r="I4717" s="185"/>
      <c r="J4717" s="184"/>
      <c r="K4717" s="184"/>
    </row>
    <row r="4718" spans="1:11" ht="12.75">
      <c r="A4718">
        <v>761</v>
      </c>
      <c r="B4718">
        <v>758</v>
      </c>
      <c r="C4718" s="187">
        <v>7.599999904632568</v>
      </c>
      <c r="D4718">
        <v>0</v>
      </c>
      <c r="E4718" s="184"/>
      <c r="F4718" s="184"/>
      <c r="G4718" s="185"/>
      <c r="H4718" s="184"/>
      <c r="I4718" s="185"/>
      <c r="J4718" s="184"/>
      <c r="K4718" s="184"/>
    </row>
    <row r="4719" spans="1:11" ht="12.75">
      <c r="A4719">
        <v>761</v>
      </c>
      <c r="B4719">
        <v>759</v>
      </c>
      <c r="C4719" s="187">
        <v>3.200000047683716</v>
      </c>
      <c r="D4719">
        <v>0</v>
      </c>
      <c r="E4719" s="184"/>
      <c r="F4719" s="184"/>
      <c r="G4719" s="185"/>
      <c r="H4719" s="184"/>
      <c r="I4719" s="185"/>
      <c r="J4719" s="184"/>
      <c r="K4719" s="184"/>
    </row>
    <row r="4720" spans="1:11" ht="12.75">
      <c r="A4720">
        <v>761</v>
      </c>
      <c r="B4720">
        <v>762</v>
      </c>
      <c r="C4720" s="187">
        <v>4.099999904632568</v>
      </c>
      <c r="D4720">
        <v>0</v>
      </c>
      <c r="E4720" s="184"/>
      <c r="F4720" s="184"/>
      <c r="G4720" s="185"/>
      <c r="H4720" s="184"/>
      <c r="I4720" s="185"/>
      <c r="J4720" s="184"/>
      <c r="K4720" s="184"/>
    </row>
    <row r="4721" spans="1:11" ht="12.75">
      <c r="A4721">
        <v>762</v>
      </c>
      <c r="B4721">
        <v>740</v>
      </c>
      <c r="C4721" s="187">
        <v>20.299999237060547</v>
      </c>
      <c r="D4721">
        <v>0</v>
      </c>
      <c r="E4721" s="184"/>
      <c r="F4721" s="184"/>
      <c r="G4721" s="185"/>
      <c r="H4721" s="184"/>
      <c r="I4721" s="185"/>
      <c r="J4721" s="184"/>
      <c r="K4721" s="184"/>
    </row>
    <row r="4722" spans="1:11" ht="12.75">
      <c r="A4722">
        <v>762</v>
      </c>
      <c r="B4722">
        <v>746</v>
      </c>
      <c r="C4722" s="187">
        <v>12.800000190734863</v>
      </c>
      <c r="D4722">
        <v>0</v>
      </c>
      <c r="E4722" s="184"/>
      <c r="F4722" s="184"/>
      <c r="G4722" s="185"/>
      <c r="H4722" s="184"/>
      <c r="I4722" s="185"/>
      <c r="J4722" s="184"/>
      <c r="K4722" s="184"/>
    </row>
    <row r="4723" spans="1:11" ht="12.75">
      <c r="A4723">
        <v>762</v>
      </c>
      <c r="B4723">
        <v>757</v>
      </c>
      <c r="C4723" s="187">
        <v>6.699999809265137</v>
      </c>
      <c r="D4723">
        <v>0</v>
      </c>
      <c r="E4723" s="184"/>
      <c r="F4723" s="184"/>
      <c r="G4723" s="185"/>
      <c r="H4723" s="184"/>
      <c r="I4723" s="185"/>
      <c r="J4723" s="184"/>
      <c r="K4723" s="184"/>
    </row>
    <row r="4724" spans="1:11" ht="12.75">
      <c r="A4724">
        <v>762</v>
      </c>
      <c r="B4724">
        <v>758</v>
      </c>
      <c r="C4724" s="187">
        <v>4.599999904632568</v>
      </c>
      <c r="D4724">
        <v>0</v>
      </c>
      <c r="E4724" s="184"/>
      <c r="F4724" s="184"/>
      <c r="G4724" s="185"/>
      <c r="H4724" s="184"/>
      <c r="I4724" s="185"/>
      <c r="J4724" s="184"/>
      <c r="K4724" s="184"/>
    </row>
    <row r="4725" spans="1:11" ht="12.75">
      <c r="A4725">
        <v>762</v>
      </c>
      <c r="B4725">
        <v>759</v>
      </c>
      <c r="C4725" s="187">
        <v>3.799999952316284</v>
      </c>
      <c r="D4725">
        <v>0</v>
      </c>
      <c r="E4725" s="184"/>
      <c r="F4725" s="184"/>
      <c r="G4725" s="185"/>
      <c r="H4725" s="184"/>
      <c r="I4725" s="185"/>
      <c r="J4725" s="184"/>
      <c r="K4725" s="184"/>
    </row>
    <row r="4726" spans="1:11" ht="12.75">
      <c r="A4726">
        <v>762</v>
      </c>
      <c r="B4726">
        <v>761</v>
      </c>
      <c r="C4726" s="187">
        <v>4.099999904632568</v>
      </c>
      <c r="D4726">
        <v>0</v>
      </c>
      <c r="E4726" s="184"/>
      <c r="F4726" s="184"/>
      <c r="G4726" s="185"/>
      <c r="H4726" s="184"/>
      <c r="I4726" s="185"/>
      <c r="J4726" s="184"/>
      <c r="K4726" s="184"/>
    </row>
    <row r="4727" spans="1:11" ht="12.75">
      <c r="A4727">
        <v>762</v>
      </c>
      <c r="B4727">
        <v>763</v>
      </c>
      <c r="C4727" s="187">
        <v>4.699999809265137</v>
      </c>
      <c r="D4727">
        <v>0</v>
      </c>
      <c r="E4727" s="184"/>
      <c r="F4727" s="184"/>
      <c r="G4727" s="185"/>
      <c r="H4727" s="184"/>
      <c r="I4727" s="185"/>
      <c r="J4727" s="184"/>
      <c r="K4727" s="184"/>
    </row>
    <row r="4728" spans="1:11" ht="12.75">
      <c r="A4728">
        <v>762</v>
      </c>
      <c r="B4728">
        <v>765</v>
      </c>
      <c r="C4728" s="187">
        <v>7.5</v>
      </c>
      <c r="D4728">
        <v>0</v>
      </c>
      <c r="E4728" s="184"/>
      <c r="F4728" s="184"/>
      <c r="G4728" s="185"/>
      <c r="H4728" s="184"/>
      <c r="I4728" s="185"/>
      <c r="J4728" s="184"/>
      <c r="K4728" s="184"/>
    </row>
    <row r="4729" spans="1:11" ht="12.75">
      <c r="A4729">
        <v>762</v>
      </c>
      <c r="B4729">
        <v>767</v>
      </c>
      <c r="C4729" s="187">
        <v>11</v>
      </c>
      <c r="D4729">
        <v>0</v>
      </c>
      <c r="E4729" s="184"/>
      <c r="F4729" s="184"/>
      <c r="G4729" s="185"/>
      <c r="H4729" s="184"/>
      <c r="I4729" s="185"/>
      <c r="J4729" s="184"/>
      <c r="K4729" s="184"/>
    </row>
    <row r="4730" spans="1:11" ht="12.75">
      <c r="A4730">
        <v>762</v>
      </c>
      <c r="B4730">
        <v>768</v>
      </c>
      <c r="C4730" s="187">
        <v>11.899999618530273</v>
      </c>
      <c r="D4730">
        <v>0</v>
      </c>
      <c r="E4730" s="184"/>
      <c r="F4730" s="184"/>
      <c r="G4730" s="185"/>
      <c r="H4730" s="184"/>
      <c r="I4730" s="185"/>
      <c r="J4730" s="184"/>
      <c r="K4730" s="184"/>
    </row>
    <row r="4731" spans="1:11" ht="12.75">
      <c r="A4731">
        <v>762</v>
      </c>
      <c r="B4731">
        <v>773</v>
      </c>
      <c r="C4731" s="187">
        <v>14.100000381469727</v>
      </c>
      <c r="D4731">
        <v>0</v>
      </c>
      <c r="E4731" s="184"/>
      <c r="F4731" s="184"/>
      <c r="G4731" s="185"/>
      <c r="H4731" s="184"/>
      <c r="I4731" s="185"/>
      <c r="J4731" s="184"/>
      <c r="K4731" s="184"/>
    </row>
    <row r="4732" spans="1:11" ht="12.75">
      <c r="A4732">
        <v>763</v>
      </c>
      <c r="B4732">
        <v>740</v>
      </c>
      <c r="C4732" s="187">
        <v>22.700000762939453</v>
      </c>
      <c r="D4732">
        <v>0</v>
      </c>
      <c r="E4732" s="184"/>
      <c r="F4732" s="184"/>
      <c r="G4732" s="185"/>
      <c r="H4732" s="184"/>
      <c r="I4732" s="185"/>
      <c r="J4732" s="184"/>
      <c r="K4732" s="184"/>
    </row>
    <row r="4733" spans="1:11" ht="12.75">
      <c r="A4733">
        <v>763</v>
      </c>
      <c r="B4733">
        <v>746</v>
      </c>
      <c r="C4733" s="187">
        <v>16.700000762939453</v>
      </c>
      <c r="D4733">
        <v>0</v>
      </c>
      <c r="E4733" s="184"/>
      <c r="F4733" s="184"/>
      <c r="G4733" s="185"/>
      <c r="H4733" s="184"/>
      <c r="I4733" s="185"/>
      <c r="J4733" s="184"/>
      <c r="K4733" s="184"/>
    </row>
    <row r="4734" spans="1:11" ht="12.75">
      <c r="A4734">
        <v>763</v>
      </c>
      <c r="B4734">
        <v>757</v>
      </c>
      <c r="C4734" s="187">
        <v>11.100000381469727</v>
      </c>
      <c r="D4734">
        <v>0</v>
      </c>
      <c r="E4734" s="184"/>
      <c r="F4734" s="184"/>
      <c r="G4734" s="185"/>
      <c r="H4734" s="184"/>
      <c r="I4734" s="185"/>
      <c r="J4734" s="184"/>
      <c r="K4734" s="184"/>
    </row>
    <row r="4735" spans="1:11" ht="12.75">
      <c r="A4735">
        <v>763</v>
      </c>
      <c r="B4735">
        <v>758</v>
      </c>
      <c r="C4735" s="187">
        <v>9.100000381469727</v>
      </c>
      <c r="D4735">
        <v>0</v>
      </c>
      <c r="E4735" s="184"/>
      <c r="F4735" s="184"/>
      <c r="G4735" s="185"/>
      <c r="H4735" s="184"/>
      <c r="I4735" s="185"/>
      <c r="J4735" s="184"/>
      <c r="K4735" s="184"/>
    </row>
    <row r="4736" spans="1:11" ht="12.75">
      <c r="A4736">
        <v>763</v>
      </c>
      <c r="B4736">
        <v>762</v>
      </c>
      <c r="C4736" s="187">
        <v>4.699999809265137</v>
      </c>
      <c r="D4736">
        <v>0</v>
      </c>
      <c r="E4736" s="184"/>
      <c r="F4736" s="184"/>
      <c r="G4736" s="185"/>
      <c r="H4736" s="184"/>
      <c r="I4736" s="185"/>
      <c r="J4736" s="184"/>
      <c r="K4736" s="184"/>
    </row>
    <row r="4737" spans="1:11" ht="12.75">
      <c r="A4737">
        <v>763</v>
      </c>
      <c r="B4737">
        <v>765</v>
      </c>
      <c r="C4737" s="187">
        <v>3.9000000953674316</v>
      </c>
      <c r="D4737">
        <v>0</v>
      </c>
      <c r="E4737" s="184"/>
      <c r="F4737" s="184"/>
      <c r="G4737" s="185"/>
      <c r="H4737" s="184"/>
      <c r="I4737" s="185"/>
      <c r="J4737" s="184"/>
      <c r="K4737" s="184"/>
    </row>
    <row r="4738" spans="1:11" ht="12.75">
      <c r="A4738">
        <v>763</v>
      </c>
      <c r="B4738">
        <v>767</v>
      </c>
      <c r="C4738" s="187">
        <v>6.599999904632568</v>
      </c>
      <c r="D4738">
        <v>0</v>
      </c>
      <c r="E4738" s="184"/>
      <c r="F4738" s="184"/>
      <c r="G4738" s="185"/>
      <c r="H4738" s="184"/>
      <c r="I4738" s="185"/>
      <c r="J4738" s="184"/>
      <c r="K4738" s="184"/>
    </row>
    <row r="4739" spans="1:11" ht="12.75">
      <c r="A4739">
        <v>763</v>
      </c>
      <c r="B4739">
        <v>768</v>
      </c>
      <c r="C4739" s="187">
        <v>7.900000095367432</v>
      </c>
      <c r="D4739">
        <v>0</v>
      </c>
      <c r="E4739" s="184"/>
      <c r="F4739" s="184"/>
      <c r="G4739" s="185"/>
      <c r="H4739" s="184"/>
      <c r="I4739" s="185"/>
      <c r="J4739" s="184"/>
      <c r="K4739" s="184"/>
    </row>
    <row r="4740" spans="1:11" ht="12.75">
      <c r="A4740">
        <v>763</v>
      </c>
      <c r="B4740">
        <v>769</v>
      </c>
      <c r="C4740" s="187">
        <v>15.5</v>
      </c>
      <c r="D4740">
        <v>0</v>
      </c>
      <c r="E4740" s="184"/>
      <c r="F4740" s="184"/>
      <c r="G4740" s="185"/>
      <c r="H4740" s="184"/>
      <c r="I4740" s="185"/>
      <c r="J4740" s="184"/>
      <c r="K4740" s="184"/>
    </row>
    <row r="4741" spans="1:11" ht="12.75">
      <c r="A4741">
        <v>763</v>
      </c>
      <c r="B4741">
        <v>770</v>
      </c>
      <c r="C4741" s="187">
        <v>15.5</v>
      </c>
      <c r="D4741">
        <v>0</v>
      </c>
      <c r="E4741" s="184"/>
      <c r="F4741" s="184"/>
      <c r="G4741" s="185"/>
      <c r="H4741" s="184"/>
      <c r="I4741" s="185"/>
      <c r="J4741" s="184"/>
      <c r="K4741" s="184"/>
    </row>
    <row r="4742" spans="1:11" ht="12.75">
      <c r="A4742">
        <v>763</v>
      </c>
      <c r="B4742">
        <v>771</v>
      </c>
      <c r="C4742" s="187">
        <v>13.199999809265137</v>
      </c>
      <c r="D4742">
        <v>0</v>
      </c>
      <c r="E4742" s="184"/>
      <c r="F4742" s="184"/>
      <c r="G4742" s="185"/>
      <c r="H4742" s="184"/>
      <c r="I4742" s="185"/>
      <c r="J4742" s="184"/>
      <c r="K4742" s="184"/>
    </row>
    <row r="4743" spans="1:11" ht="12.75">
      <c r="A4743">
        <v>763</v>
      </c>
      <c r="B4743">
        <v>773</v>
      </c>
      <c r="C4743" s="187">
        <v>9.800000190734863</v>
      </c>
      <c r="D4743">
        <v>0</v>
      </c>
      <c r="E4743" s="184"/>
      <c r="F4743" s="184"/>
      <c r="G4743" s="185"/>
      <c r="H4743" s="184"/>
      <c r="I4743" s="185"/>
      <c r="J4743" s="184"/>
      <c r="K4743" s="184"/>
    </row>
    <row r="4744" spans="1:11" ht="12.75">
      <c r="A4744">
        <v>763</v>
      </c>
      <c r="B4744">
        <v>777</v>
      </c>
      <c r="C4744" s="187">
        <v>13.600000381469727</v>
      </c>
      <c r="D4744">
        <v>0</v>
      </c>
      <c r="E4744" s="184"/>
      <c r="F4744" s="184"/>
      <c r="G4744" s="185"/>
      <c r="H4744" s="184"/>
      <c r="I4744" s="185"/>
      <c r="J4744" s="184"/>
      <c r="K4744" s="184"/>
    </row>
    <row r="4745" spans="1:11" ht="12.75">
      <c r="A4745">
        <v>763</v>
      </c>
      <c r="B4745">
        <v>778</v>
      </c>
      <c r="C4745" s="187">
        <v>15</v>
      </c>
      <c r="D4745">
        <v>0</v>
      </c>
      <c r="E4745" s="184"/>
      <c r="F4745" s="184"/>
      <c r="G4745" s="185"/>
      <c r="H4745" s="184"/>
      <c r="I4745" s="185"/>
      <c r="J4745" s="184"/>
      <c r="K4745" s="184"/>
    </row>
    <row r="4746" spans="1:11" ht="12.75">
      <c r="A4746">
        <v>763</v>
      </c>
      <c r="B4746">
        <v>788</v>
      </c>
      <c r="C4746" s="187">
        <v>25.200000762939453</v>
      </c>
      <c r="D4746">
        <v>0</v>
      </c>
      <c r="E4746" s="184"/>
      <c r="F4746" s="184"/>
      <c r="G4746" s="185"/>
      <c r="H4746" s="184"/>
      <c r="I4746" s="185"/>
      <c r="J4746" s="184"/>
      <c r="K4746" s="184"/>
    </row>
    <row r="4747" spans="1:11" ht="12.75">
      <c r="A4747">
        <v>763</v>
      </c>
      <c r="B4747">
        <v>793</v>
      </c>
      <c r="C4747" s="187">
        <v>39.099998474121094</v>
      </c>
      <c r="D4747">
        <v>0</v>
      </c>
      <c r="E4747" s="184"/>
      <c r="F4747" s="184"/>
      <c r="G4747" s="185"/>
      <c r="H4747" s="184"/>
      <c r="I4747" s="185"/>
      <c r="J4747" s="184"/>
      <c r="K4747" s="184"/>
    </row>
    <row r="4748" spans="1:11" ht="12.75">
      <c r="A4748">
        <v>763</v>
      </c>
      <c r="B4748">
        <v>805</v>
      </c>
      <c r="C4748" s="187">
        <v>54.70000076293945</v>
      </c>
      <c r="D4748">
        <v>0</v>
      </c>
      <c r="E4748" s="184"/>
      <c r="F4748" s="184"/>
      <c r="G4748" s="185"/>
      <c r="H4748" s="184"/>
      <c r="I4748" s="185"/>
      <c r="J4748" s="184"/>
      <c r="K4748" s="184"/>
    </row>
    <row r="4749" spans="1:11" ht="12.75">
      <c r="A4749">
        <v>763</v>
      </c>
      <c r="B4749">
        <v>929</v>
      </c>
      <c r="C4749" s="187">
        <v>60.79999923706055</v>
      </c>
      <c r="D4749">
        <v>0</v>
      </c>
      <c r="E4749" s="184"/>
      <c r="F4749" s="184"/>
      <c r="G4749" s="185"/>
      <c r="H4749" s="184"/>
      <c r="I4749" s="185"/>
      <c r="J4749" s="184"/>
      <c r="K4749" s="184"/>
    </row>
    <row r="4750" spans="1:11" ht="12.75">
      <c r="A4750">
        <v>763</v>
      </c>
      <c r="B4750">
        <v>930</v>
      </c>
      <c r="C4750" s="187">
        <v>62.70000076293945</v>
      </c>
      <c r="D4750">
        <v>0</v>
      </c>
      <c r="E4750" s="184"/>
      <c r="F4750" s="184"/>
      <c r="G4750" s="185"/>
      <c r="H4750" s="184"/>
      <c r="I4750" s="185"/>
      <c r="J4750" s="184"/>
      <c r="K4750" s="184"/>
    </row>
    <row r="4751" spans="1:11" ht="12.75">
      <c r="A4751">
        <v>763</v>
      </c>
      <c r="B4751">
        <v>933</v>
      </c>
      <c r="C4751" s="187">
        <v>62.20000076293945</v>
      </c>
      <c r="D4751">
        <v>0</v>
      </c>
      <c r="E4751" s="184"/>
      <c r="F4751" s="184"/>
      <c r="G4751" s="185"/>
      <c r="H4751" s="184"/>
      <c r="I4751" s="185"/>
      <c r="J4751" s="184"/>
      <c r="K4751" s="184"/>
    </row>
    <row r="4752" spans="1:11" ht="12.75">
      <c r="A4752">
        <v>763</v>
      </c>
      <c r="B4752">
        <v>934</v>
      </c>
      <c r="C4752" s="187">
        <v>81.30000305175781</v>
      </c>
      <c r="D4752">
        <v>0</v>
      </c>
      <c r="E4752" s="184"/>
      <c r="F4752" s="184"/>
      <c r="G4752" s="185"/>
      <c r="H4752" s="184"/>
      <c r="I4752" s="185"/>
      <c r="J4752" s="184"/>
      <c r="K4752" s="184"/>
    </row>
    <row r="4753" spans="1:11" ht="12.75">
      <c r="A4753">
        <v>765</v>
      </c>
      <c r="B4753">
        <v>762</v>
      </c>
      <c r="C4753" s="187">
        <v>7.5</v>
      </c>
      <c r="D4753">
        <v>0</v>
      </c>
      <c r="E4753" s="184"/>
      <c r="F4753" s="184"/>
      <c r="G4753" s="185"/>
      <c r="H4753" s="184"/>
      <c r="I4753" s="185"/>
      <c r="J4753" s="184"/>
      <c r="K4753" s="184"/>
    </row>
    <row r="4754" spans="1:11" ht="12.75">
      <c r="A4754">
        <v>765</v>
      </c>
      <c r="B4754">
        <v>763</v>
      </c>
      <c r="C4754" s="187">
        <v>3.9000000953674316</v>
      </c>
      <c r="D4754">
        <v>0</v>
      </c>
      <c r="E4754" s="184"/>
      <c r="F4754" s="184"/>
      <c r="G4754" s="185"/>
      <c r="H4754" s="184"/>
      <c r="I4754" s="185"/>
      <c r="J4754" s="184"/>
      <c r="K4754" s="184"/>
    </row>
    <row r="4755" spans="1:11" ht="12.75">
      <c r="A4755">
        <v>765</v>
      </c>
      <c r="B4755">
        <v>767</v>
      </c>
      <c r="C4755" s="187">
        <v>6.300000190734863</v>
      </c>
      <c r="D4755">
        <v>0</v>
      </c>
      <c r="E4755" s="184"/>
      <c r="F4755" s="184"/>
      <c r="G4755" s="185"/>
      <c r="H4755" s="184"/>
      <c r="I4755" s="185"/>
      <c r="J4755" s="184"/>
      <c r="K4755" s="184"/>
    </row>
    <row r="4756" spans="1:11" ht="12.75">
      <c r="A4756">
        <v>765</v>
      </c>
      <c r="B4756">
        <v>768</v>
      </c>
      <c r="C4756" s="187">
        <v>7.300000190734863</v>
      </c>
      <c r="D4756">
        <v>0</v>
      </c>
      <c r="E4756" s="184"/>
      <c r="F4756" s="184"/>
      <c r="G4756" s="185"/>
      <c r="H4756" s="184"/>
      <c r="I4756" s="185"/>
      <c r="J4756" s="184"/>
      <c r="K4756" s="184"/>
    </row>
    <row r="4757" spans="1:11" ht="12.75">
      <c r="A4757">
        <v>767</v>
      </c>
      <c r="B4757">
        <v>740</v>
      </c>
      <c r="C4757" s="187">
        <v>28.799999237060547</v>
      </c>
      <c r="D4757">
        <v>0</v>
      </c>
      <c r="E4757" s="184"/>
      <c r="F4757" s="184"/>
      <c r="G4757" s="185"/>
      <c r="H4757" s="184"/>
      <c r="I4757" s="185"/>
      <c r="J4757" s="184"/>
      <c r="K4757" s="184"/>
    </row>
    <row r="4758" spans="1:11" ht="12.75">
      <c r="A4758">
        <v>767</v>
      </c>
      <c r="B4758">
        <v>762</v>
      </c>
      <c r="C4758" s="187">
        <v>11</v>
      </c>
      <c r="D4758">
        <v>0</v>
      </c>
      <c r="E4758" s="184"/>
      <c r="F4758" s="184"/>
      <c r="G4758" s="185"/>
      <c r="H4758" s="184"/>
      <c r="I4758" s="185"/>
      <c r="J4758" s="184"/>
      <c r="K4758" s="184"/>
    </row>
    <row r="4759" spans="1:11" ht="12.75">
      <c r="A4759">
        <v>767</v>
      </c>
      <c r="B4759">
        <v>763</v>
      </c>
      <c r="C4759" s="187">
        <v>6.599999904632568</v>
      </c>
      <c r="D4759">
        <v>0</v>
      </c>
      <c r="E4759" s="184"/>
      <c r="F4759" s="184"/>
      <c r="G4759" s="185"/>
      <c r="H4759" s="184"/>
      <c r="I4759" s="185"/>
      <c r="J4759" s="184"/>
      <c r="K4759" s="184"/>
    </row>
    <row r="4760" spans="1:11" ht="12.75">
      <c r="A4760">
        <v>767</v>
      </c>
      <c r="B4760">
        <v>765</v>
      </c>
      <c r="C4760" s="187">
        <v>6.300000190734863</v>
      </c>
      <c r="D4760">
        <v>0</v>
      </c>
      <c r="E4760" s="184"/>
      <c r="F4760" s="184"/>
      <c r="G4760" s="185"/>
      <c r="H4760" s="184"/>
      <c r="I4760" s="185"/>
      <c r="J4760" s="184"/>
      <c r="K4760" s="184"/>
    </row>
    <row r="4761" spans="1:11" ht="12.75">
      <c r="A4761">
        <v>767</v>
      </c>
      <c r="B4761">
        <v>768</v>
      </c>
      <c r="C4761" s="187">
        <v>5.699999809265137</v>
      </c>
      <c r="D4761">
        <v>0</v>
      </c>
      <c r="E4761" s="184"/>
      <c r="F4761" s="184"/>
      <c r="G4761" s="185"/>
      <c r="H4761" s="184"/>
      <c r="I4761" s="185"/>
      <c r="J4761" s="184"/>
      <c r="K4761" s="184"/>
    </row>
    <row r="4762" spans="1:11" ht="12.75">
      <c r="A4762">
        <v>767</v>
      </c>
      <c r="B4762">
        <v>769</v>
      </c>
      <c r="C4762" s="187">
        <v>10.5</v>
      </c>
      <c r="D4762">
        <v>0</v>
      </c>
      <c r="E4762" s="184"/>
      <c r="F4762" s="184"/>
      <c r="G4762" s="185"/>
      <c r="H4762" s="184"/>
      <c r="I4762" s="185"/>
      <c r="J4762" s="184"/>
      <c r="K4762" s="184"/>
    </row>
    <row r="4763" spans="1:11" ht="12.75">
      <c r="A4763">
        <v>767</v>
      </c>
      <c r="B4763">
        <v>770</v>
      </c>
      <c r="C4763" s="187">
        <v>10.399999618530273</v>
      </c>
      <c r="D4763">
        <v>0</v>
      </c>
      <c r="E4763" s="184"/>
      <c r="F4763" s="184"/>
      <c r="G4763" s="185"/>
      <c r="H4763" s="184"/>
      <c r="I4763" s="185"/>
      <c r="J4763" s="184"/>
      <c r="K4763" s="184"/>
    </row>
    <row r="4764" spans="1:11" ht="12.75">
      <c r="A4764">
        <v>767</v>
      </c>
      <c r="B4764">
        <v>771</v>
      </c>
      <c r="C4764" s="187">
        <v>8.399999618530273</v>
      </c>
      <c r="D4764">
        <v>0</v>
      </c>
      <c r="E4764" s="184"/>
      <c r="F4764" s="184"/>
      <c r="G4764" s="185"/>
      <c r="H4764" s="184"/>
      <c r="I4764" s="185"/>
      <c r="J4764" s="184"/>
      <c r="K4764" s="184"/>
    </row>
    <row r="4765" spans="1:11" ht="12.75">
      <c r="A4765">
        <v>767</v>
      </c>
      <c r="B4765">
        <v>773</v>
      </c>
      <c r="C4765" s="187">
        <v>3.9000000953674316</v>
      </c>
      <c r="D4765">
        <v>0</v>
      </c>
      <c r="E4765" s="184"/>
      <c r="F4765" s="184"/>
      <c r="G4765" s="185"/>
      <c r="H4765" s="184"/>
      <c r="I4765" s="185"/>
      <c r="J4765" s="184"/>
      <c r="K4765" s="184"/>
    </row>
    <row r="4766" spans="1:11" ht="12.75">
      <c r="A4766">
        <v>767</v>
      </c>
      <c r="B4766">
        <v>774</v>
      </c>
      <c r="C4766" s="187">
        <v>4.599999904632568</v>
      </c>
      <c r="D4766">
        <v>0</v>
      </c>
      <c r="E4766" s="184"/>
      <c r="F4766" s="184"/>
      <c r="G4766" s="185"/>
      <c r="H4766" s="184"/>
      <c r="I4766" s="185"/>
      <c r="J4766" s="184"/>
      <c r="K4766" s="184"/>
    </row>
    <row r="4767" spans="1:11" ht="12.75">
      <c r="A4767">
        <v>767</v>
      </c>
      <c r="B4767">
        <v>778</v>
      </c>
      <c r="C4767" s="187">
        <v>9.300000190734863</v>
      </c>
      <c r="D4767">
        <v>0</v>
      </c>
      <c r="E4767" s="184"/>
      <c r="F4767" s="184"/>
      <c r="G4767" s="185"/>
      <c r="H4767" s="184"/>
      <c r="I4767" s="185"/>
      <c r="J4767" s="184"/>
      <c r="K4767" s="184"/>
    </row>
    <row r="4768" spans="1:11" ht="12.75">
      <c r="A4768">
        <v>767</v>
      </c>
      <c r="B4768">
        <v>788</v>
      </c>
      <c r="C4768" s="187">
        <v>18.799999237060547</v>
      </c>
      <c r="D4768">
        <v>0</v>
      </c>
      <c r="E4768" s="184"/>
      <c r="F4768" s="184"/>
      <c r="G4768" s="185"/>
      <c r="H4768" s="184"/>
      <c r="I4768" s="185"/>
      <c r="J4768" s="184"/>
      <c r="K4768" s="184"/>
    </row>
    <row r="4769" spans="1:11" ht="12.75">
      <c r="A4769">
        <v>768</v>
      </c>
      <c r="B4769">
        <v>762</v>
      </c>
      <c r="C4769" s="187">
        <v>11.899999618530273</v>
      </c>
      <c r="D4769">
        <v>0</v>
      </c>
      <c r="E4769" s="184"/>
      <c r="F4769" s="184"/>
      <c r="G4769" s="185"/>
      <c r="H4769" s="184"/>
      <c r="I4769" s="185"/>
      <c r="J4769" s="184"/>
      <c r="K4769" s="184"/>
    </row>
    <row r="4770" spans="1:11" ht="12.75">
      <c r="A4770">
        <v>768</v>
      </c>
      <c r="B4770">
        <v>763</v>
      </c>
      <c r="C4770" s="187">
        <v>7.900000095367432</v>
      </c>
      <c r="D4770">
        <v>0</v>
      </c>
      <c r="E4770" s="184"/>
      <c r="F4770" s="184"/>
      <c r="G4770" s="185"/>
      <c r="H4770" s="184"/>
      <c r="I4770" s="185"/>
      <c r="J4770" s="184"/>
      <c r="K4770" s="184"/>
    </row>
    <row r="4771" spans="1:11" ht="12.75">
      <c r="A4771">
        <v>768</v>
      </c>
      <c r="B4771">
        <v>765</v>
      </c>
      <c r="C4771" s="187">
        <v>7.300000190734863</v>
      </c>
      <c r="D4771">
        <v>0</v>
      </c>
      <c r="E4771" s="184"/>
      <c r="F4771" s="184"/>
      <c r="G4771" s="185"/>
      <c r="H4771" s="184"/>
      <c r="I4771" s="185"/>
      <c r="J4771" s="184"/>
      <c r="K4771" s="184"/>
    </row>
    <row r="4772" spans="1:11" ht="12.75">
      <c r="A4772">
        <v>768</v>
      </c>
      <c r="B4772">
        <v>767</v>
      </c>
      <c r="C4772" s="187">
        <v>5.699999809265137</v>
      </c>
      <c r="D4772">
        <v>0</v>
      </c>
      <c r="E4772" s="184"/>
      <c r="F4772" s="184"/>
      <c r="G4772" s="185"/>
      <c r="H4772" s="184"/>
      <c r="I4772" s="185"/>
      <c r="J4772" s="184"/>
      <c r="K4772" s="184"/>
    </row>
    <row r="4773" spans="1:11" ht="12.75">
      <c r="A4773">
        <v>768</v>
      </c>
      <c r="B4773">
        <v>769</v>
      </c>
      <c r="C4773" s="187">
        <v>13</v>
      </c>
      <c r="D4773">
        <v>0</v>
      </c>
      <c r="E4773" s="184"/>
      <c r="F4773" s="184"/>
      <c r="G4773" s="185"/>
      <c r="H4773" s="184"/>
      <c r="I4773" s="185"/>
      <c r="J4773" s="184"/>
      <c r="K4773" s="184"/>
    </row>
    <row r="4774" spans="1:11" ht="12.75">
      <c r="A4774">
        <v>768</v>
      </c>
      <c r="B4774">
        <v>771</v>
      </c>
      <c r="C4774" s="187">
        <v>10.800000190734863</v>
      </c>
      <c r="D4774">
        <v>0</v>
      </c>
      <c r="E4774" s="184"/>
      <c r="F4774" s="184"/>
      <c r="G4774" s="185"/>
      <c r="H4774" s="184"/>
      <c r="I4774" s="185"/>
      <c r="J4774" s="184"/>
      <c r="K4774" s="184"/>
    </row>
    <row r="4775" spans="1:11" ht="12.75">
      <c r="A4775">
        <v>768</v>
      </c>
      <c r="B4775">
        <v>773</v>
      </c>
      <c r="C4775" s="187">
        <v>7.5</v>
      </c>
      <c r="D4775">
        <v>0</v>
      </c>
      <c r="E4775" s="184"/>
      <c r="F4775" s="184"/>
      <c r="G4775" s="185"/>
      <c r="H4775" s="184"/>
      <c r="I4775" s="185"/>
      <c r="J4775" s="184"/>
      <c r="K4775" s="184"/>
    </row>
    <row r="4776" spans="1:11" ht="12.75">
      <c r="A4776">
        <v>768</v>
      </c>
      <c r="B4776">
        <v>774</v>
      </c>
      <c r="C4776" s="187">
        <v>9.399999618530273</v>
      </c>
      <c r="D4776">
        <v>0</v>
      </c>
      <c r="E4776" s="184"/>
      <c r="F4776" s="184"/>
      <c r="G4776" s="185"/>
      <c r="H4776" s="184"/>
      <c r="I4776" s="185"/>
      <c r="J4776" s="184"/>
      <c r="K4776" s="184"/>
    </row>
    <row r="4777" spans="1:11" ht="12.75">
      <c r="A4777">
        <v>768</v>
      </c>
      <c r="B4777">
        <v>777</v>
      </c>
      <c r="C4777" s="187">
        <v>11.100000381469727</v>
      </c>
      <c r="D4777">
        <v>0</v>
      </c>
      <c r="E4777" s="184"/>
      <c r="F4777" s="184"/>
      <c r="G4777" s="185"/>
      <c r="H4777" s="184"/>
      <c r="I4777" s="185"/>
      <c r="J4777" s="184"/>
      <c r="K4777" s="184"/>
    </row>
    <row r="4778" spans="1:11" ht="12.75">
      <c r="A4778">
        <v>768</v>
      </c>
      <c r="B4778">
        <v>778</v>
      </c>
      <c r="C4778" s="187">
        <v>12.699999809265137</v>
      </c>
      <c r="D4778">
        <v>0</v>
      </c>
      <c r="E4778" s="184"/>
      <c r="F4778" s="184"/>
      <c r="G4778" s="185"/>
      <c r="H4778" s="184"/>
      <c r="I4778" s="185"/>
      <c r="J4778" s="184"/>
      <c r="K4778" s="184"/>
    </row>
    <row r="4779" spans="1:11" ht="12.75">
      <c r="A4779">
        <v>768</v>
      </c>
      <c r="B4779">
        <v>779</v>
      </c>
      <c r="C4779" s="187">
        <v>15.699999809265137</v>
      </c>
      <c r="D4779">
        <v>0</v>
      </c>
      <c r="E4779" s="184"/>
      <c r="F4779" s="184"/>
      <c r="G4779" s="185"/>
      <c r="H4779" s="184"/>
      <c r="I4779" s="185"/>
      <c r="J4779" s="184"/>
      <c r="K4779" s="184"/>
    </row>
    <row r="4780" spans="1:11" ht="12.75">
      <c r="A4780">
        <v>769</v>
      </c>
      <c r="B4780">
        <v>763</v>
      </c>
      <c r="C4780" s="187">
        <v>15.5</v>
      </c>
      <c r="D4780">
        <v>0</v>
      </c>
      <c r="E4780" s="184"/>
      <c r="F4780" s="184"/>
      <c r="G4780" s="185"/>
      <c r="H4780" s="184"/>
      <c r="I4780" s="185"/>
      <c r="J4780" s="184"/>
      <c r="K4780" s="184"/>
    </row>
    <row r="4781" spans="1:11" ht="12.75">
      <c r="A4781">
        <v>769</v>
      </c>
      <c r="B4781">
        <v>767</v>
      </c>
      <c r="C4781" s="187">
        <v>10.5</v>
      </c>
      <c r="D4781">
        <v>0</v>
      </c>
      <c r="E4781" s="184"/>
      <c r="F4781" s="184"/>
      <c r="G4781" s="185"/>
      <c r="H4781" s="184"/>
      <c r="I4781" s="185"/>
      <c r="J4781" s="184"/>
      <c r="K4781" s="184"/>
    </row>
    <row r="4782" spans="1:11" ht="12.75">
      <c r="A4782">
        <v>769</v>
      </c>
      <c r="B4782">
        <v>768</v>
      </c>
      <c r="C4782" s="187">
        <v>13</v>
      </c>
      <c r="D4782">
        <v>0</v>
      </c>
      <c r="E4782" s="184"/>
      <c r="F4782" s="184"/>
      <c r="G4782" s="185"/>
      <c r="H4782" s="184"/>
      <c r="I4782" s="185"/>
      <c r="J4782" s="184"/>
      <c r="K4782" s="184"/>
    </row>
    <row r="4783" spans="1:11" ht="12.75">
      <c r="A4783">
        <v>769</v>
      </c>
      <c r="B4783">
        <v>770</v>
      </c>
      <c r="C4783" s="187">
        <v>3.700000047683716</v>
      </c>
      <c r="D4783">
        <v>0</v>
      </c>
      <c r="E4783" s="184"/>
      <c r="F4783" s="184"/>
      <c r="G4783" s="185"/>
      <c r="H4783" s="184"/>
      <c r="I4783" s="185"/>
      <c r="J4783" s="184"/>
      <c r="K4783" s="184"/>
    </row>
    <row r="4784" spans="1:11" ht="12.75">
      <c r="A4784">
        <v>769</v>
      </c>
      <c r="B4784">
        <v>771</v>
      </c>
      <c r="C4784" s="187">
        <v>6</v>
      </c>
      <c r="D4784">
        <v>0</v>
      </c>
      <c r="E4784" s="184"/>
      <c r="F4784" s="184"/>
      <c r="G4784" s="185"/>
      <c r="H4784" s="184"/>
      <c r="I4784" s="185"/>
      <c r="J4784" s="184"/>
      <c r="K4784" s="184"/>
    </row>
    <row r="4785" spans="1:11" ht="12.75">
      <c r="A4785">
        <v>769</v>
      </c>
      <c r="B4785">
        <v>773</v>
      </c>
      <c r="C4785" s="187">
        <v>9.199999809265137</v>
      </c>
      <c r="D4785">
        <v>0</v>
      </c>
      <c r="E4785" s="184"/>
      <c r="F4785" s="184"/>
      <c r="G4785" s="185"/>
      <c r="H4785" s="184"/>
      <c r="I4785" s="185"/>
      <c r="J4785" s="184"/>
      <c r="K4785" s="184"/>
    </row>
    <row r="4786" spans="1:11" ht="12.75">
      <c r="A4786">
        <v>769</v>
      </c>
      <c r="B4786">
        <v>777</v>
      </c>
      <c r="C4786" s="187">
        <v>11.199999809265137</v>
      </c>
      <c r="D4786">
        <v>0</v>
      </c>
      <c r="E4786" s="184"/>
      <c r="F4786" s="184"/>
      <c r="G4786" s="185"/>
      <c r="H4786" s="184"/>
      <c r="I4786" s="185"/>
      <c r="J4786" s="184"/>
      <c r="K4786" s="184"/>
    </row>
    <row r="4787" spans="1:11" ht="12.75">
      <c r="A4787">
        <v>769</v>
      </c>
      <c r="B4787">
        <v>778</v>
      </c>
      <c r="C4787" s="187">
        <v>11.199999809265137</v>
      </c>
      <c r="D4787">
        <v>0</v>
      </c>
      <c r="E4787" s="184"/>
      <c r="F4787" s="184"/>
      <c r="G4787" s="185"/>
      <c r="H4787" s="184"/>
      <c r="I4787" s="185"/>
      <c r="J4787" s="184"/>
      <c r="K4787" s="184"/>
    </row>
    <row r="4788" spans="1:11" ht="12.75">
      <c r="A4788">
        <v>769</v>
      </c>
      <c r="B4788">
        <v>779</v>
      </c>
      <c r="C4788" s="187">
        <v>13.399999618530273</v>
      </c>
      <c r="D4788">
        <v>0</v>
      </c>
      <c r="E4788" s="184"/>
      <c r="F4788" s="184"/>
      <c r="G4788" s="185"/>
      <c r="H4788" s="184"/>
      <c r="I4788" s="185"/>
      <c r="J4788" s="184"/>
      <c r="K4788" s="184"/>
    </row>
    <row r="4789" spans="1:11" ht="12.75">
      <c r="A4789">
        <v>770</v>
      </c>
      <c r="B4789">
        <v>763</v>
      </c>
      <c r="C4789" s="187">
        <v>15.5</v>
      </c>
      <c r="D4789">
        <v>0</v>
      </c>
      <c r="E4789" s="184"/>
      <c r="F4789" s="184"/>
      <c r="G4789" s="185"/>
      <c r="H4789" s="184"/>
      <c r="I4789" s="185"/>
      <c r="J4789" s="184"/>
      <c r="K4789" s="184"/>
    </row>
    <row r="4790" spans="1:11" ht="12.75">
      <c r="A4790">
        <v>770</v>
      </c>
      <c r="B4790">
        <v>767</v>
      </c>
      <c r="C4790" s="187">
        <v>10.399999618530273</v>
      </c>
      <c r="D4790">
        <v>0</v>
      </c>
      <c r="E4790" s="184"/>
      <c r="F4790" s="184"/>
      <c r="G4790" s="185"/>
      <c r="H4790" s="184"/>
      <c r="I4790" s="185"/>
      <c r="J4790" s="184"/>
      <c r="K4790" s="184"/>
    </row>
    <row r="4791" spans="1:11" ht="12.75">
      <c r="A4791">
        <v>770</v>
      </c>
      <c r="B4791">
        <v>769</v>
      </c>
      <c r="C4791" s="187">
        <v>3.700000047683716</v>
      </c>
      <c r="D4791">
        <v>0</v>
      </c>
      <c r="E4791" s="184"/>
      <c r="F4791" s="184"/>
      <c r="G4791" s="185"/>
      <c r="H4791" s="184"/>
      <c r="I4791" s="185"/>
      <c r="J4791" s="184"/>
      <c r="K4791" s="184"/>
    </row>
    <row r="4792" spans="1:11" ht="12.75">
      <c r="A4792">
        <v>770</v>
      </c>
      <c r="B4792">
        <v>773</v>
      </c>
      <c r="C4792" s="187">
        <v>8.899999618530273</v>
      </c>
      <c r="D4792">
        <v>0</v>
      </c>
      <c r="E4792" s="184"/>
      <c r="F4792" s="184"/>
      <c r="G4792" s="185"/>
      <c r="H4792" s="184"/>
      <c r="I4792" s="185"/>
      <c r="J4792" s="184"/>
      <c r="K4792" s="184"/>
    </row>
    <row r="4793" spans="1:11" ht="12.75">
      <c r="A4793">
        <v>770</v>
      </c>
      <c r="B4793">
        <v>777</v>
      </c>
      <c r="C4793" s="187">
        <v>10.699999809265137</v>
      </c>
      <c r="D4793">
        <v>0</v>
      </c>
      <c r="E4793" s="184"/>
      <c r="F4793" s="184"/>
      <c r="G4793" s="185"/>
      <c r="H4793" s="184"/>
      <c r="I4793" s="185"/>
      <c r="J4793" s="184"/>
      <c r="K4793" s="184"/>
    </row>
    <row r="4794" spans="1:11" ht="12.75">
      <c r="A4794">
        <v>770</v>
      </c>
      <c r="B4794">
        <v>778</v>
      </c>
      <c r="C4794" s="187">
        <v>11</v>
      </c>
      <c r="D4794">
        <v>0</v>
      </c>
      <c r="E4794" s="184"/>
      <c r="F4794" s="184"/>
      <c r="G4794" s="185"/>
      <c r="H4794" s="184"/>
      <c r="I4794" s="185"/>
      <c r="J4794" s="184"/>
      <c r="K4794" s="184"/>
    </row>
    <row r="4795" spans="1:11" ht="12.75">
      <c r="A4795">
        <v>770</v>
      </c>
      <c r="B4795">
        <v>779</v>
      </c>
      <c r="C4795" s="187">
        <v>13.199999809265137</v>
      </c>
      <c r="D4795">
        <v>0</v>
      </c>
      <c r="E4795" s="184"/>
      <c r="F4795" s="184"/>
      <c r="G4795" s="185"/>
      <c r="H4795" s="184"/>
      <c r="I4795" s="185"/>
      <c r="J4795" s="184"/>
      <c r="K4795" s="184"/>
    </row>
    <row r="4796" spans="1:11" ht="12.75">
      <c r="A4796">
        <v>771</v>
      </c>
      <c r="B4796">
        <v>763</v>
      </c>
      <c r="C4796" s="187">
        <v>13.199999809265137</v>
      </c>
      <c r="D4796">
        <v>0</v>
      </c>
      <c r="E4796" s="184"/>
      <c r="F4796" s="184"/>
      <c r="G4796" s="185"/>
      <c r="H4796" s="184"/>
      <c r="I4796" s="185"/>
      <c r="J4796" s="184"/>
      <c r="K4796" s="184"/>
    </row>
    <row r="4797" spans="1:11" ht="12.75">
      <c r="A4797">
        <v>771</v>
      </c>
      <c r="B4797">
        <v>767</v>
      </c>
      <c r="C4797" s="187">
        <v>8.399999618530273</v>
      </c>
      <c r="D4797">
        <v>0</v>
      </c>
      <c r="E4797" s="184"/>
      <c r="F4797" s="184"/>
      <c r="G4797" s="185"/>
      <c r="H4797" s="184"/>
      <c r="I4797" s="185"/>
      <c r="J4797" s="184"/>
      <c r="K4797" s="184"/>
    </row>
    <row r="4798" spans="1:11" ht="12.75">
      <c r="A4798">
        <v>771</v>
      </c>
      <c r="B4798">
        <v>768</v>
      </c>
      <c r="C4798" s="187">
        <v>10.800000190734863</v>
      </c>
      <c r="D4798">
        <v>0</v>
      </c>
      <c r="E4798" s="184"/>
      <c r="F4798" s="184"/>
      <c r="G4798" s="185"/>
      <c r="H4798" s="184"/>
      <c r="I4798" s="185"/>
      <c r="J4798" s="184"/>
      <c r="K4798" s="184"/>
    </row>
    <row r="4799" spans="1:11" ht="12.75">
      <c r="A4799">
        <v>771</v>
      </c>
      <c r="B4799">
        <v>769</v>
      </c>
      <c r="C4799" s="187">
        <v>6</v>
      </c>
      <c r="D4799">
        <v>0</v>
      </c>
      <c r="E4799" s="184"/>
      <c r="F4799" s="184"/>
      <c r="G4799" s="185"/>
      <c r="H4799" s="184"/>
      <c r="I4799" s="185"/>
      <c r="J4799" s="184"/>
      <c r="K4799" s="184"/>
    </row>
    <row r="4800" spans="1:11" ht="12.75">
      <c r="A4800">
        <v>771</v>
      </c>
      <c r="B4800">
        <v>773</v>
      </c>
      <c r="C4800" s="187">
        <v>6.400000095367432</v>
      </c>
      <c r="D4800">
        <v>0</v>
      </c>
      <c r="E4800" s="184"/>
      <c r="F4800" s="184"/>
      <c r="G4800" s="185"/>
      <c r="H4800" s="184"/>
      <c r="I4800" s="185"/>
      <c r="J4800" s="184"/>
      <c r="K4800" s="184"/>
    </row>
    <row r="4801" spans="1:11" ht="12.75">
      <c r="A4801">
        <v>771</v>
      </c>
      <c r="B4801">
        <v>777</v>
      </c>
      <c r="C4801" s="187">
        <v>8.399999618530273</v>
      </c>
      <c r="D4801">
        <v>0</v>
      </c>
      <c r="E4801" s="184"/>
      <c r="F4801" s="184"/>
      <c r="G4801" s="185"/>
      <c r="H4801" s="184"/>
      <c r="I4801" s="185"/>
      <c r="J4801" s="184"/>
      <c r="K4801" s="184"/>
    </row>
    <row r="4802" spans="1:11" ht="12.75">
      <c r="A4802">
        <v>771</v>
      </c>
      <c r="B4802">
        <v>778</v>
      </c>
      <c r="C4802" s="187">
        <v>8.199999809265137</v>
      </c>
      <c r="D4802">
        <v>0</v>
      </c>
      <c r="E4802" s="184"/>
      <c r="F4802" s="184"/>
      <c r="G4802" s="185"/>
      <c r="H4802" s="184"/>
      <c r="I4802" s="185"/>
      <c r="J4802" s="184"/>
      <c r="K4802" s="184"/>
    </row>
    <row r="4803" spans="1:11" ht="12.75">
      <c r="A4803">
        <v>771</v>
      </c>
      <c r="B4803">
        <v>779</v>
      </c>
      <c r="C4803" s="187">
        <v>10.5</v>
      </c>
      <c r="D4803">
        <v>0</v>
      </c>
      <c r="E4803" s="184"/>
      <c r="F4803" s="184"/>
      <c r="G4803" s="185"/>
      <c r="H4803" s="184"/>
      <c r="I4803" s="185"/>
      <c r="J4803" s="184"/>
      <c r="K4803" s="184"/>
    </row>
    <row r="4804" spans="1:11" ht="12.75">
      <c r="A4804">
        <v>773</v>
      </c>
      <c r="B4804">
        <v>762</v>
      </c>
      <c r="C4804" s="187">
        <v>14.100000381469727</v>
      </c>
      <c r="D4804">
        <v>0</v>
      </c>
      <c r="E4804" s="184"/>
      <c r="F4804" s="184"/>
      <c r="G4804" s="185"/>
      <c r="H4804" s="184"/>
      <c r="I4804" s="185"/>
      <c r="J4804" s="184"/>
      <c r="K4804" s="184"/>
    </row>
    <row r="4805" spans="1:11" ht="12.75">
      <c r="A4805">
        <v>773</v>
      </c>
      <c r="B4805">
        <v>763</v>
      </c>
      <c r="C4805" s="187">
        <v>9.800000190734863</v>
      </c>
      <c r="D4805">
        <v>0</v>
      </c>
      <c r="E4805" s="184"/>
      <c r="F4805" s="184"/>
      <c r="G4805" s="185"/>
      <c r="H4805" s="184"/>
      <c r="I4805" s="185"/>
      <c r="J4805" s="184"/>
      <c r="K4805" s="184"/>
    </row>
    <row r="4806" spans="1:11" ht="12.75">
      <c r="A4806">
        <v>773</v>
      </c>
      <c r="B4806">
        <v>767</v>
      </c>
      <c r="C4806" s="187">
        <v>3.9000000953674316</v>
      </c>
      <c r="D4806">
        <v>0</v>
      </c>
      <c r="E4806" s="184"/>
      <c r="F4806" s="184"/>
      <c r="G4806" s="185"/>
      <c r="H4806" s="184"/>
      <c r="I4806" s="185"/>
      <c r="J4806" s="184"/>
      <c r="K4806" s="184"/>
    </row>
    <row r="4807" spans="1:11" ht="12.75">
      <c r="A4807">
        <v>773</v>
      </c>
      <c r="B4807">
        <v>768</v>
      </c>
      <c r="C4807" s="187">
        <v>7.5</v>
      </c>
      <c r="D4807">
        <v>0</v>
      </c>
      <c r="E4807" s="184"/>
      <c r="F4807" s="184"/>
      <c r="G4807" s="185"/>
      <c r="H4807" s="184"/>
      <c r="I4807" s="185"/>
      <c r="J4807" s="184"/>
      <c r="K4807" s="184"/>
    </row>
    <row r="4808" spans="1:11" ht="12.75">
      <c r="A4808">
        <v>773</v>
      </c>
      <c r="B4808">
        <v>769</v>
      </c>
      <c r="C4808" s="187">
        <v>9.199999809265137</v>
      </c>
      <c r="D4808">
        <v>0</v>
      </c>
      <c r="E4808" s="184"/>
      <c r="F4808" s="184"/>
      <c r="G4808" s="185"/>
      <c r="H4808" s="184"/>
      <c r="I4808" s="185"/>
      <c r="J4808" s="184"/>
      <c r="K4808" s="184"/>
    </row>
    <row r="4809" spans="1:11" ht="12.75">
      <c r="A4809">
        <v>773</v>
      </c>
      <c r="B4809">
        <v>770</v>
      </c>
      <c r="C4809" s="187">
        <v>8.899999618530273</v>
      </c>
      <c r="D4809">
        <v>0</v>
      </c>
      <c r="E4809" s="184"/>
      <c r="F4809" s="184"/>
      <c r="G4809" s="185"/>
      <c r="H4809" s="184"/>
      <c r="I4809" s="185"/>
      <c r="J4809" s="184"/>
      <c r="K4809" s="184"/>
    </row>
    <row r="4810" spans="1:11" ht="12.75">
      <c r="A4810">
        <v>773</v>
      </c>
      <c r="B4810">
        <v>771</v>
      </c>
      <c r="C4810" s="187">
        <v>6.400000095367432</v>
      </c>
      <c r="D4810">
        <v>0</v>
      </c>
      <c r="E4810" s="184"/>
      <c r="F4810" s="184"/>
      <c r="G4810" s="185"/>
      <c r="H4810" s="184"/>
      <c r="I4810" s="185"/>
      <c r="J4810" s="184"/>
      <c r="K4810" s="184"/>
    </row>
    <row r="4811" spans="1:11" ht="12.75">
      <c r="A4811">
        <v>773</v>
      </c>
      <c r="B4811">
        <v>774</v>
      </c>
      <c r="C4811" s="187">
        <v>2.200000047683716</v>
      </c>
      <c r="D4811">
        <v>0</v>
      </c>
      <c r="E4811" s="184"/>
      <c r="F4811" s="184"/>
      <c r="G4811" s="185"/>
      <c r="H4811" s="184"/>
      <c r="I4811" s="185"/>
      <c r="J4811" s="184"/>
      <c r="K4811" s="184"/>
    </row>
    <row r="4812" spans="1:11" ht="12.75">
      <c r="A4812">
        <v>773</v>
      </c>
      <c r="B4812">
        <v>777</v>
      </c>
      <c r="C4812" s="187">
        <v>3.9000000953674316</v>
      </c>
      <c r="D4812">
        <v>0</v>
      </c>
      <c r="E4812" s="184"/>
      <c r="F4812" s="184"/>
      <c r="G4812" s="185"/>
      <c r="H4812" s="184"/>
      <c r="I4812" s="185"/>
      <c r="J4812" s="184"/>
      <c r="K4812" s="184"/>
    </row>
    <row r="4813" spans="1:11" ht="12.75">
      <c r="A4813">
        <v>773</v>
      </c>
      <c r="B4813">
        <v>778</v>
      </c>
      <c r="C4813" s="187">
        <v>5.599999904632568</v>
      </c>
      <c r="D4813">
        <v>0</v>
      </c>
      <c r="E4813" s="184"/>
      <c r="F4813" s="184"/>
      <c r="G4813" s="185"/>
      <c r="H4813" s="184"/>
      <c r="I4813" s="185"/>
      <c r="J4813" s="184"/>
      <c r="K4813" s="184"/>
    </row>
    <row r="4814" spans="1:11" ht="12.75">
      <c r="A4814">
        <v>773</v>
      </c>
      <c r="B4814">
        <v>779</v>
      </c>
      <c r="C4814" s="187">
        <v>8.899999618530273</v>
      </c>
      <c r="D4814">
        <v>0</v>
      </c>
      <c r="E4814" s="184"/>
      <c r="F4814" s="184"/>
      <c r="G4814" s="185"/>
      <c r="H4814" s="184"/>
      <c r="I4814" s="185"/>
      <c r="J4814" s="184"/>
      <c r="K4814" s="184"/>
    </row>
    <row r="4815" spans="1:11" ht="12.75">
      <c r="A4815">
        <v>773</v>
      </c>
      <c r="B4815">
        <v>780</v>
      </c>
      <c r="C4815" s="187">
        <v>10.300000190734863</v>
      </c>
      <c r="D4815">
        <v>0</v>
      </c>
      <c r="E4815" s="184"/>
      <c r="F4815" s="184"/>
      <c r="G4815" s="185"/>
      <c r="H4815" s="184"/>
      <c r="I4815" s="185"/>
      <c r="J4815" s="184"/>
      <c r="K4815" s="184"/>
    </row>
    <row r="4816" spans="1:11" ht="12.75">
      <c r="A4816">
        <v>774</v>
      </c>
      <c r="B4816">
        <v>767</v>
      </c>
      <c r="C4816" s="187">
        <v>4.599999904632568</v>
      </c>
      <c r="D4816">
        <v>0</v>
      </c>
      <c r="E4816" s="184"/>
      <c r="F4816" s="184"/>
      <c r="G4816" s="185"/>
      <c r="H4816" s="184"/>
      <c r="I4816" s="185"/>
      <c r="J4816" s="184"/>
      <c r="K4816" s="184"/>
    </row>
    <row r="4817" spans="1:11" ht="12.75">
      <c r="A4817">
        <v>774</v>
      </c>
      <c r="B4817">
        <v>768</v>
      </c>
      <c r="C4817" s="187">
        <v>9.399999618530273</v>
      </c>
      <c r="D4817">
        <v>0</v>
      </c>
      <c r="E4817" s="184"/>
      <c r="F4817" s="184"/>
      <c r="G4817" s="185"/>
      <c r="H4817" s="184"/>
      <c r="I4817" s="185"/>
      <c r="J4817" s="184"/>
      <c r="K4817" s="184"/>
    </row>
    <row r="4818" spans="1:11" ht="12.75">
      <c r="A4818">
        <v>774</v>
      </c>
      <c r="B4818">
        <v>773</v>
      </c>
      <c r="C4818" s="187">
        <v>2.200000047683716</v>
      </c>
      <c r="D4818">
        <v>0</v>
      </c>
      <c r="E4818" s="184"/>
      <c r="F4818" s="184"/>
      <c r="G4818" s="185"/>
      <c r="H4818" s="184"/>
      <c r="I4818" s="185"/>
      <c r="J4818" s="184"/>
      <c r="K4818" s="184"/>
    </row>
    <row r="4819" spans="1:11" ht="12.75">
      <c r="A4819">
        <v>774</v>
      </c>
      <c r="B4819">
        <v>775</v>
      </c>
      <c r="C4819" s="187">
        <v>5.300000190734863</v>
      </c>
      <c r="D4819">
        <v>0</v>
      </c>
      <c r="E4819" s="184"/>
      <c r="F4819" s="184"/>
      <c r="G4819" s="185"/>
      <c r="H4819" s="184"/>
      <c r="I4819" s="185"/>
      <c r="J4819" s="184"/>
      <c r="K4819" s="184"/>
    </row>
    <row r="4820" spans="1:11" ht="12.75">
      <c r="A4820">
        <v>774</v>
      </c>
      <c r="B4820">
        <v>777</v>
      </c>
      <c r="C4820" s="187">
        <v>5.400000095367432</v>
      </c>
      <c r="D4820">
        <v>0</v>
      </c>
      <c r="E4820" s="184"/>
      <c r="F4820" s="184"/>
      <c r="G4820" s="185"/>
      <c r="H4820" s="184"/>
      <c r="I4820" s="185"/>
      <c r="J4820" s="184"/>
      <c r="K4820" s="184"/>
    </row>
    <row r="4821" spans="1:11" ht="12.75">
      <c r="A4821">
        <v>774</v>
      </c>
      <c r="B4821">
        <v>778</v>
      </c>
      <c r="C4821" s="187">
        <v>6.800000190734863</v>
      </c>
      <c r="D4821">
        <v>0</v>
      </c>
      <c r="E4821" s="184"/>
      <c r="F4821" s="184"/>
      <c r="G4821" s="185"/>
      <c r="H4821" s="184"/>
      <c r="I4821" s="185"/>
      <c r="J4821" s="184"/>
      <c r="K4821" s="184"/>
    </row>
    <row r="4822" spans="1:11" ht="12.75">
      <c r="A4822">
        <v>774</v>
      </c>
      <c r="B4822">
        <v>780</v>
      </c>
      <c r="C4822" s="187">
        <v>10.5</v>
      </c>
      <c r="D4822">
        <v>0</v>
      </c>
      <c r="E4822" s="184"/>
      <c r="F4822" s="184"/>
      <c r="G4822" s="185"/>
      <c r="H4822" s="184"/>
      <c r="I4822" s="185"/>
      <c r="J4822" s="184"/>
      <c r="K4822" s="184"/>
    </row>
    <row r="4823" spans="1:11" ht="12.75">
      <c r="A4823">
        <v>774</v>
      </c>
      <c r="B4823">
        <v>782</v>
      </c>
      <c r="C4823" s="187">
        <v>7.800000190734863</v>
      </c>
      <c r="D4823">
        <v>0</v>
      </c>
      <c r="E4823" s="184"/>
      <c r="F4823" s="184"/>
      <c r="G4823" s="185"/>
      <c r="H4823" s="184"/>
      <c r="I4823" s="185"/>
      <c r="J4823" s="184"/>
      <c r="K4823" s="184"/>
    </row>
    <row r="4824" spans="1:11" ht="12.75">
      <c r="A4824">
        <v>774</v>
      </c>
      <c r="B4824">
        <v>788</v>
      </c>
      <c r="C4824" s="187">
        <v>14.5</v>
      </c>
      <c r="D4824">
        <v>0</v>
      </c>
      <c r="E4824" s="184"/>
      <c r="F4824" s="184"/>
      <c r="G4824" s="185"/>
      <c r="H4824" s="184"/>
      <c r="I4824" s="185"/>
      <c r="J4824" s="184"/>
      <c r="K4824" s="184"/>
    </row>
    <row r="4825" spans="1:11" ht="12.75">
      <c r="A4825">
        <v>775</v>
      </c>
      <c r="B4825">
        <v>774</v>
      </c>
      <c r="C4825" s="187">
        <v>5.300000190734863</v>
      </c>
      <c r="D4825">
        <v>0</v>
      </c>
      <c r="E4825" s="184"/>
      <c r="F4825" s="184"/>
      <c r="G4825" s="185"/>
      <c r="H4825" s="184"/>
      <c r="I4825" s="185"/>
      <c r="J4825" s="184"/>
      <c r="K4825" s="184"/>
    </row>
    <row r="4826" spans="1:11" ht="12.75">
      <c r="A4826">
        <v>775</v>
      </c>
      <c r="B4826">
        <v>777</v>
      </c>
      <c r="C4826" s="187">
        <v>3.5</v>
      </c>
      <c r="D4826">
        <v>0</v>
      </c>
      <c r="E4826" s="184"/>
      <c r="F4826" s="184"/>
      <c r="G4826" s="185"/>
      <c r="H4826" s="184"/>
      <c r="I4826" s="185"/>
      <c r="J4826" s="184"/>
      <c r="K4826" s="184"/>
    </row>
    <row r="4827" spans="1:11" ht="12.75">
      <c r="A4827">
        <v>775</v>
      </c>
      <c r="B4827">
        <v>778</v>
      </c>
      <c r="C4827" s="187">
        <v>4.400000095367432</v>
      </c>
      <c r="D4827">
        <v>0</v>
      </c>
      <c r="E4827" s="184"/>
      <c r="F4827" s="184"/>
      <c r="G4827" s="185"/>
      <c r="H4827" s="184"/>
      <c r="I4827" s="185"/>
      <c r="J4827" s="184"/>
      <c r="K4827" s="184"/>
    </row>
    <row r="4828" spans="1:11" ht="12.75">
      <c r="A4828">
        <v>775</v>
      </c>
      <c r="B4828">
        <v>779</v>
      </c>
      <c r="C4828" s="187">
        <v>7.599999904632568</v>
      </c>
      <c r="D4828">
        <v>0</v>
      </c>
      <c r="E4828" s="184"/>
      <c r="F4828" s="184"/>
      <c r="G4828" s="185"/>
      <c r="H4828" s="184"/>
      <c r="I4828" s="185"/>
      <c r="J4828" s="184"/>
      <c r="K4828" s="184"/>
    </row>
    <row r="4829" spans="1:11" ht="12.75">
      <c r="A4829">
        <v>775</v>
      </c>
      <c r="B4829">
        <v>780</v>
      </c>
      <c r="C4829" s="187">
        <v>6.699999809265137</v>
      </c>
      <c r="D4829">
        <v>0</v>
      </c>
      <c r="E4829" s="184"/>
      <c r="F4829" s="184"/>
      <c r="G4829" s="185"/>
      <c r="H4829" s="184"/>
      <c r="I4829" s="185"/>
      <c r="J4829" s="184"/>
      <c r="K4829" s="184"/>
    </row>
    <row r="4830" spans="1:11" ht="12.75">
      <c r="A4830">
        <v>775</v>
      </c>
      <c r="B4830">
        <v>782</v>
      </c>
      <c r="C4830" s="187">
        <v>2.700000047683716</v>
      </c>
      <c r="D4830">
        <v>0</v>
      </c>
      <c r="E4830" s="184"/>
      <c r="F4830" s="184"/>
      <c r="G4830" s="185"/>
      <c r="H4830" s="184"/>
      <c r="I4830" s="185"/>
      <c r="J4830" s="184"/>
      <c r="K4830" s="184"/>
    </row>
    <row r="4831" spans="1:11" ht="12.75">
      <c r="A4831">
        <v>775</v>
      </c>
      <c r="B4831">
        <v>783</v>
      </c>
      <c r="C4831" s="187">
        <v>7.099999904632568</v>
      </c>
      <c r="D4831">
        <v>0</v>
      </c>
      <c r="E4831" s="184"/>
      <c r="F4831" s="184"/>
      <c r="G4831" s="185"/>
      <c r="H4831" s="184"/>
      <c r="I4831" s="185"/>
      <c r="J4831" s="184"/>
      <c r="K4831" s="184"/>
    </row>
    <row r="4832" spans="1:11" ht="12.75">
      <c r="A4832">
        <v>775</v>
      </c>
      <c r="B4832">
        <v>788</v>
      </c>
      <c r="C4832" s="187">
        <v>9</v>
      </c>
      <c r="D4832">
        <v>0</v>
      </c>
      <c r="E4832" s="184"/>
      <c r="F4832" s="184"/>
      <c r="G4832" s="185"/>
      <c r="H4832" s="184"/>
      <c r="I4832" s="185"/>
      <c r="J4832" s="184"/>
      <c r="K4832" s="184"/>
    </row>
    <row r="4833" spans="1:11" ht="12.75">
      <c r="A4833">
        <v>777</v>
      </c>
      <c r="B4833">
        <v>763</v>
      </c>
      <c r="C4833" s="187">
        <v>13.600000381469727</v>
      </c>
      <c r="D4833">
        <v>0</v>
      </c>
      <c r="E4833" s="184"/>
      <c r="F4833" s="184"/>
      <c r="G4833" s="185"/>
      <c r="H4833" s="184"/>
      <c r="I4833" s="185"/>
      <c r="J4833" s="184"/>
      <c r="K4833" s="184"/>
    </row>
    <row r="4834" spans="1:11" ht="12.75">
      <c r="A4834">
        <v>777</v>
      </c>
      <c r="B4834">
        <v>768</v>
      </c>
      <c r="C4834" s="187">
        <v>11.100000381469727</v>
      </c>
      <c r="D4834">
        <v>0</v>
      </c>
      <c r="E4834" s="184"/>
      <c r="F4834" s="184"/>
      <c r="G4834" s="185"/>
      <c r="H4834" s="184"/>
      <c r="I4834" s="185"/>
      <c r="J4834" s="184"/>
      <c r="K4834" s="184"/>
    </row>
    <row r="4835" spans="1:11" ht="12.75">
      <c r="A4835">
        <v>777</v>
      </c>
      <c r="B4835">
        <v>769</v>
      </c>
      <c r="C4835" s="187">
        <v>11.199999809265137</v>
      </c>
      <c r="D4835">
        <v>0</v>
      </c>
      <c r="E4835" s="184"/>
      <c r="F4835" s="184"/>
      <c r="G4835" s="185"/>
      <c r="H4835" s="184"/>
      <c r="I4835" s="185"/>
      <c r="J4835" s="184"/>
      <c r="K4835" s="184"/>
    </row>
    <row r="4836" spans="1:11" ht="12.75">
      <c r="A4836">
        <v>777</v>
      </c>
      <c r="B4836">
        <v>770</v>
      </c>
      <c r="C4836" s="187">
        <v>10.699999809265137</v>
      </c>
      <c r="D4836">
        <v>0</v>
      </c>
      <c r="E4836" s="184"/>
      <c r="F4836" s="184"/>
      <c r="G4836" s="185"/>
      <c r="H4836" s="184"/>
      <c r="I4836" s="185"/>
      <c r="J4836" s="184"/>
      <c r="K4836" s="184"/>
    </row>
    <row r="4837" spans="1:11" ht="12.75">
      <c r="A4837">
        <v>777</v>
      </c>
      <c r="B4837">
        <v>771</v>
      </c>
      <c r="C4837" s="187">
        <v>8.399999618530273</v>
      </c>
      <c r="D4837">
        <v>0</v>
      </c>
      <c r="E4837" s="184"/>
      <c r="F4837" s="184"/>
      <c r="G4837" s="185"/>
      <c r="H4837" s="184"/>
      <c r="I4837" s="185"/>
      <c r="J4837" s="184"/>
      <c r="K4837" s="184"/>
    </row>
    <row r="4838" spans="1:11" ht="12.75">
      <c r="A4838">
        <v>777</v>
      </c>
      <c r="B4838">
        <v>773</v>
      </c>
      <c r="C4838" s="187">
        <v>3.9000000953674316</v>
      </c>
      <c r="D4838">
        <v>0</v>
      </c>
      <c r="E4838" s="184"/>
      <c r="F4838" s="184"/>
      <c r="G4838" s="185"/>
      <c r="H4838" s="184"/>
      <c r="I4838" s="185"/>
      <c r="J4838" s="184"/>
      <c r="K4838" s="184"/>
    </row>
    <row r="4839" spans="1:11" ht="12.75">
      <c r="A4839">
        <v>777</v>
      </c>
      <c r="B4839">
        <v>774</v>
      </c>
      <c r="C4839" s="187">
        <v>5.400000095367432</v>
      </c>
      <c r="D4839">
        <v>0</v>
      </c>
      <c r="E4839" s="184"/>
      <c r="F4839" s="184"/>
      <c r="G4839" s="185"/>
      <c r="H4839" s="184"/>
      <c r="I4839" s="185"/>
      <c r="J4839" s="184"/>
      <c r="K4839" s="184"/>
    </row>
    <row r="4840" spans="1:11" ht="12.75">
      <c r="A4840">
        <v>777</v>
      </c>
      <c r="B4840">
        <v>775</v>
      </c>
      <c r="C4840" s="187">
        <v>3.5</v>
      </c>
      <c r="D4840">
        <v>0</v>
      </c>
      <c r="E4840" s="184"/>
      <c r="F4840" s="184"/>
      <c r="G4840" s="185"/>
      <c r="H4840" s="184"/>
      <c r="I4840" s="185"/>
      <c r="J4840" s="184"/>
      <c r="K4840" s="184"/>
    </row>
    <row r="4841" spans="1:11" ht="12.75">
      <c r="A4841">
        <v>777</v>
      </c>
      <c r="B4841">
        <v>778</v>
      </c>
      <c r="C4841" s="187">
        <v>2.200000047683716</v>
      </c>
      <c r="D4841">
        <v>0</v>
      </c>
      <c r="E4841" s="184"/>
      <c r="F4841" s="184"/>
      <c r="G4841" s="185"/>
      <c r="H4841" s="184"/>
      <c r="I4841" s="185"/>
      <c r="J4841" s="184"/>
      <c r="K4841" s="184"/>
    </row>
    <row r="4842" spans="1:11" ht="12.75">
      <c r="A4842">
        <v>777</v>
      </c>
      <c r="B4842">
        <v>780</v>
      </c>
      <c r="C4842" s="187">
        <v>6.699999809265137</v>
      </c>
      <c r="D4842">
        <v>0</v>
      </c>
      <c r="E4842" s="184"/>
      <c r="F4842" s="184"/>
      <c r="G4842" s="185"/>
      <c r="H4842" s="184"/>
      <c r="I4842" s="185"/>
      <c r="J4842" s="184"/>
      <c r="K4842" s="184"/>
    </row>
    <row r="4843" spans="1:11" ht="12.75">
      <c r="A4843">
        <v>777</v>
      </c>
      <c r="B4843">
        <v>782</v>
      </c>
      <c r="C4843" s="187">
        <v>5.099999904632568</v>
      </c>
      <c r="D4843">
        <v>0</v>
      </c>
      <c r="E4843" s="184"/>
      <c r="F4843" s="184"/>
      <c r="G4843" s="185"/>
      <c r="H4843" s="184"/>
      <c r="I4843" s="185"/>
      <c r="J4843" s="184"/>
      <c r="K4843" s="184"/>
    </row>
    <row r="4844" spans="1:11" ht="12.75">
      <c r="A4844">
        <v>778</v>
      </c>
      <c r="B4844">
        <v>763</v>
      </c>
      <c r="C4844" s="187">
        <v>15</v>
      </c>
      <c r="D4844">
        <v>0</v>
      </c>
      <c r="E4844" s="184"/>
      <c r="F4844" s="184"/>
      <c r="G4844" s="185"/>
      <c r="H4844" s="184"/>
      <c r="I4844" s="185"/>
      <c r="J4844" s="184"/>
      <c r="K4844" s="184"/>
    </row>
    <row r="4845" spans="1:11" ht="12.75">
      <c r="A4845">
        <v>778</v>
      </c>
      <c r="B4845">
        <v>767</v>
      </c>
      <c r="C4845" s="187">
        <v>9.300000190734863</v>
      </c>
      <c r="D4845">
        <v>0</v>
      </c>
      <c r="E4845" s="184"/>
      <c r="F4845" s="184"/>
      <c r="G4845" s="185"/>
      <c r="H4845" s="184"/>
      <c r="I4845" s="185"/>
      <c r="J4845" s="184"/>
      <c r="K4845" s="184"/>
    </row>
    <row r="4846" spans="1:11" ht="12.75">
      <c r="A4846">
        <v>778</v>
      </c>
      <c r="B4846">
        <v>768</v>
      </c>
      <c r="C4846" s="187">
        <v>12.699999809265137</v>
      </c>
      <c r="D4846">
        <v>0</v>
      </c>
      <c r="E4846" s="184"/>
      <c r="F4846" s="184"/>
      <c r="G4846" s="185"/>
      <c r="H4846" s="184"/>
      <c r="I4846" s="185"/>
      <c r="J4846" s="184"/>
      <c r="K4846" s="184"/>
    </row>
    <row r="4847" spans="1:11" ht="12.75">
      <c r="A4847">
        <v>778</v>
      </c>
      <c r="B4847">
        <v>769</v>
      </c>
      <c r="C4847" s="187">
        <v>11.199999809265137</v>
      </c>
      <c r="D4847">
        <v>0</v>
      </c>
      <c r="E4847" s="184"/>
      <c r="F4847" s="184"/>
      <c r="G4847" s="185"/>
      <c r="H4847" s="184"/>
      <c r="I4847" s="185"/>
      <c r="J4847" s="184"/>
      <c r="K4847" s="184"/>
    </row>
    <row r="4848" spans="1:11" ht="12.75">
      <c r="A4848">
        <v>778</v>
      </c>
      <c r="B4848">
        <v>770</v>
      </c>
      <c r="C4848" s="187">
        <v>11</v>
      </c>
      <c r="D4848">
        <v>0</v>
      </c>
      <c r="E4848" s="184"/>
      <c r="F4848" s="184"/>
      <c r="G4848" s="185"/>
      <c r="H4848" s="184"/>
      <c r="I4848" s="185"/>
      <c r="J4848" s="184"/>
      <c r="K4848" s="184"/>
    </row>
    <row r="4849" spans="1:11" ht="12.75">
      <c r="A4849">
        <v>778</v>
      </c>
      <c r="B4849">
        <v>771</v>
      </c>
      <c r="C4849" s="187">
        <v>8.199999809265137</v>
      </c>
      <c r="D4849">
        <v>0</v>
      </c>
      <c r="E4849" s="184"/>
      <c r="F4849" s="184"/>
      <c r="G4849" s="185"/>
      <c r="H4849" s="184"/>
      <c r="I4849" s="185"/>
      <c r="J4849" s="184"/>
      <c r="K4849" s="184"/>
    </row>
    <row r="4850" spans="1:11" ht="12.75">
      <c r="A4850">
        <v>778</v>
      </c>
      <c r="B4850">
        <v>773</v>
      </c>
      <c r="C4850" s="187">
        <v>5.599999904632568</v>
      </c>
      <c r="D4850">
        <v>0</v>
      </c>
      <c r="E4850" s="184"/>
      <c r="F4850" s="184"/>
      <c r="G4850" s="185"/>
      <c r="H4850" s="184"/>
      <c r="I4850" s="185"/>
      <c r="J4850" s="184"/>
      <c r="K4850" s="184"/>
    </row>
    <row r="4851" spans="1:11" ht="12.75">
      <c r="A4851">
        <v>778</v>
      </c>
      <c r="B4851">
        <v>774</v>
      </c>
      <c r="C4851" s="187">
        <v>6.800000190734863</v>
      </c>
      <c r="D4851">
        <v>0</v>
      </c>
      <c r="E4851" s="184"/>
      <c r="F4851" s="184"/>
      <c r="G4851" s="185"/>
      <c r="H4851" s="184"/>
      <c r="I4851" s="185"/>
      <c r="J4851" s="184"/>
      <c r="K4851" s="184"/>
    </row>
    <row r="4852" spans="1:11" ht="12.75">
      <c r="A4852">
        <v>778</v>
      </c>
      <c r="B4852">
        <v>775</v>
      </c>
      <c r="C4852" s="187">
        <v>4.400000095367432</v>
      </c>
      <c r="D4852">
        <v>0</v>
      </c>
      <c r="E4852" s="184"/>
      <c r="F4852" s="184"/>
      <c r="G4852" s="185"/>
      <c r="H4852" s="184"/>
      <c r="I4852" s="185"/>
      <c r="J4852" s="184"/>
      <c r="K4852" s="184"/>
    </row>
    <row r="4853" spans="1:11" ht="12.75">
      <c r="A4853">
        <v>778</v>
      </c>
      <c r="B4853">
        <v>777</v>
      </c>
      <c r="C4853" s="187">
        <v>2.200000047683716</v>
      </c>
      <c r="D4853">
        <v>0</v>
      </c>
      <c r="E4853" s="184"/>
      <c r="F4853" s="184"/>
      <c r="G4853" s="185"/>
      <c r="H4853" s="184"/>
      <c r="I4853" s="185"/>
      <c r="J4853" s="184"/>
      <c r="K4853" s="184"/>
    </row>
    <row r="4854" spans="1:11" ht="12.75">
      <c r="A4854">
        <v>778</v>
      </c>
      <c r="B4854">
        <v>779</v>
      </c>
      <c r="C4854" s="187">
        <v>3.5999999046325684</v>
      </c>
      <c r="D4854">
        <v>0</v>
      </c>
      <c r="E4854" s="184"/>
      <c r="F4854" s="184"/>
      <c r="G4854" s="185"/>
      <c r="H4854" s="184"/>
      <c r="I4854" s="185"/>
      <c r="J4854" s="184"/>
      <c r="K4854" s="184"/>
    </row>
    <row r="4855" spans="1:11" ht="12.75">
      <c r="A4855">
        <v>778</v>
      </c>
      <c r="B4855">
        <v>780</v>
      </c>
      <c r="C4855" s="187">
        <v>4.800000190734863</v>
      </c>
      <c r="D4855">
        <v>0</v>
      </c>
      <c r="E4855" s="184"/>
      <c r="F4855" s="184"/>
      <c r="G4855" s="185"/>
      <c r="H4855" s="184"/>
      <c r="I4855" s="185"/>
      <c r="J4855" s="184"/>
      <c r="K4855" s="184"/>
    </row>
    <row r="4856" spans="1:11" ht="12.75">
      <c r="A4856">
        <v>778</v>
      </c>
      <c r="B4856">
        <v>782</v>
      </c>
      <c r="C4856" s="187">
        <v>4.800000190734863</v>
      </c>
      <c r="D4856">
        <v>0</v>
      </c>
      <c r="E4856" s="184"/>
      <c r="F4856" s="184"/>
      <c r="G4856" s="185"/>
      <c r="H4856" s="184"/>
      <c r="I4856" s="185"/>
      <c r="J4856" s="184"/>
      <c r="K4856" s="184"/>
    </row>
    <row r="4857" spans="1:11" ht="12.75">
      <c r="A4857">
        <v>779</v>
      </c>
      <c r="B4857">
        <v>768</v>
      </c>
      <c r="C4857" s="187">
        <v>15.699999809265137</v>
      </c>
      <c r="D4857">
        <v>0</v>
      </c>
      <c r="E4857" s="184"/>
      <c r="F4857" s="184"/>
      <c r="G4857" s="185"/>
      <c r="H4857" s="184"/>
      <c r="I4857" s="185"/>
      <c r="J4857" s="184"/>
      <c r="K4857" s="184"/>
    </row>
    <row r="4858" spans="1:11" ht="12.75">
      <c r="A4858">
        <v>779</v>
      </c>
      <c r="B4858">
        <v>769</v>
      </c>
      <c r="C4858" s="187">
        <v>13.399999618530273</v>
      </c>
      <c r="D4858">
        <v>0</v>
      </c>
      <c r="E4858" s="184"/>
      <c r="F4858" s="184"/>
      <c r="G4858" s="185"/>
      <c r="H4858" s="184"/>
      <c r="I4858" s="185"/>
      <c r="J4858" s="184"/>
      <c r="K4858" s="184"/>
    </row>
    <row r="4859" spans="1:11" ht="12.75">
      <c r="A4859">
        <v>779</v>
      </c>
      <c r="B4859">
        <v>770</v>
      </c>
      <c r="C4859" s="187">
        <v>13.199999809265137</v>
      </c>
      <c r="D4859">
        <v>0</v>
      </c>
      <c r="E4859" s="184"/>
      <c r="F4859" s="184"/>
      <c r="G4859" s="185"/>
      <c r="H4859" s="184"/>
      <c r="I4859" s="185"/>
      <c r="J4859" s="184"/>
      <c r="K4859" s="184"/>
    </row>
    <row r="4860" spans="1:11" ht="12.75">
      <c r="A4860">
        <v>779</v>
      </c>
      <c r="B4860">
        <v>771</v>
      </c>
      <c r="C4860" s="187">
        <v>10.5</v>
      </c>
      <c r="D4860">
        <v>0</v>
      </c>
      <c r="E4860" s="184"/>
      <c r="F4860" s="184"/>
      <c r="G4860" s="185"/>
      <c r="H4860" s="184"/>
      <c r="I4860" s="185"/>
      <c r="J4860" s="184"/>
      <c r="K4860" s="184"/>
    </row>
    <row r="4861" spans="1:11" ht="12.75">
      <c r="A4861">
        <v>779</v>
      </c>
      <c r="B4861">
        <v>773</v>
      </c>
      <c r="C4861" s="187">
        <v>8.899999618530273</v>
      </c>
      <c r="D4861">
        <v>0</v>
      </c>
      <c r="E4861" s="184"/>
      <c r="F4861" s="184"/>
      <c r="G4861" s="185"/>
      <c r="H4861" s="184"/>
      <c r="I4861" s="185"/>
      <c r="J4861" s="184"/>
      <c r="K4861" s="184"/>
    </row>
    <row r="4862" spans="1:11" ht="12.75">
      <c r="A4862">
        <v>779</v>
      </c>
      <c r="B4862">
        <v>775</v>
      </c>
      <c r="C4862" s="187">
        <v>7.599999904632568</v>
      </c>
      <c r="D4862">
        <v>0</v>
      </c>
      <c r="E4862" s="184"/>
      <c r="F4862" s="184"/>
      <c r="G4862" s="185"/>
      <c r="H4862" s="184"/>
      <c r="I4862" s="185"/>
      <c r="J4862" s="184"/>
      <c r="K4862" s="184"/>
    </row>
    <row r="4863" spans="1:11" ht="12.75">
      <c r="A4863">
        <v>779</v>
      </c>
      <c r="B4863">
        <v>778</v>
      </c>
      <c r="C4863" s="187">
        <v>3.5999999046325684</v>
      </c>
      <c r="D4863">
        <v>0</v>
      </c>
      <c r="E4863" s="184"/>
      <c r="F4863" s="184"/>
      <c r="G4863" s="185"/>
      <c r="H4863" s="184"/>
      <c r="I4863" s="185"/>
      <c r="J4863" s="184"/>
      <c r="K4863" s="184"/>
    </row>
    <row r="4864" spans="1:11" ht="12.75">
      <c r="A4864">
        <v>779</v>
      </c>
      <c r="B4864">
        <v>780</v>
      </c>
      <c r="C4864" s="187">
        <v>6.800000190734863</v>
      </c>
      <c r="D4864">
        <v>0</v>
      </c>
      <c r="E4864" s="184"/>
      <c r="F4864" s="184"/>
      <c r="G4864" s="185"/>
      <c r="H4864" s="184"/>
      <c r="I4864" s="185"/>
      <c r="J4864" s="184"/>
      <c r="K4864" s="184"/>
    </row>
    <row r="4865" spans="1:11" ht="12.75">
      <c r="A4865">
        <v>779</v>
      </c>
      <c r="B4865">
        <v>782</v>
      </c>
      <c r="C4865" s="187">
        <v>7.599999904632568</v>
      </c>
      <c r="D4865">
        <v>0</v>
      </c>
      <c r="E4865" s="184"/>
      <c r="F4865" s="184"/>
      <c r="G4865" s="185"/>
      <c r="H4865" s="184"/>
      <c r="I4865" s="185"/>
      <c r="J4865" s="184"/>
      <c r="K4865" s="184"/>
    </row>
    <row r="4866" spans="1:11" ht="12.75">
      <c r="A4866">
        <v>780</v>
      </c>
      <c r="B4866">
        <v>773</v>
      </c>
      <c r="C4866" s="187">
        <v>10.300000190734863</v>
      </c>
      <c r="D4866">
        <v>0</v>
      </c>
      <c r="E4866" s="184"/>
      <c r="F4866" s="184"/>
      <c r="G4866" s="185"/>
      <c r="H4866" s="184"/>
      <c r="I4866" s="185"/>
      <c r="J4866" s="184"/>
      <c r="K4866" s="184"/>
    </row>
    <row r="4867" spans="1:11" ht="12.75">
      <c r="A4867">
        <v>780</v>
      </c>
      <c r="B4867">
        <v>774</v>
      </c>
      <c r="C4867" s="187">
        <v>10.5</v>
      </c>
      <c r="D4867">
        <v>0</v>
      </c>
      <c r="E4867" s="184"/>
      <c r="F4867" s="184"/>
      <c r="G4867" s="185"/>
      <c r="H4867" s="184"/>
      <c r="I4867" s="185"/>
      <c r="J4867" s="184"/>
      <c r="K4867" s="184"/>
    </row>
    <row r="4868" spans="1:11" ht="12.75">
      <c r="A4868">
        <v>780</v>
      </c>
      <c r="B4868">
        <v>775</v>
      </c>
      <c r="C4868" s="187">
        <v>6.699999809265137</v>
      </c>
      <c r="D4868">
        <v>0</v>
      </c>
      <c r="E4868" s="184"/>
      <c r="F4868" s="184"/>
      <c r="G4868" s="185"/>
      <c r="H4868" s="184"/>
      <c r="I4868" s="185"/>
      <c r="J4868" s="184"/>
      <c r="K4868" s="184"/>
    </row>
    <row r="4869" spans="1:11" ht="12.75">
      <c r="A4869">
        <v>780</v>
      </c>
      <c r="B4869">
        <v>777</v>
      </c>
      <c r="C4869" s="187">
        <v>6.699999809265137</v>
      </c>
      <c r="D4869">
        <v>0</v>
      </c>
      <c r="E4869" s="184"/>
      <c r="F4869" s="184"/>
      <c r="G4869" s="185"/>
      <c r="H4869" s="184"/>
      <c r="I4869" s="185"/>
      <c r="J4869" s="184"/>
      <c r="K4869" s="184"/>
    </row>
    <row r="4870" spans="1:11" ht="12.75">
      <c r="A4870">
        <v>780</v>
      </c>
      <c r="B4870">
        <v>778</v>
      </c>
      <c r="C4870" s="187">
        <v>4.800000190734863</v>
      </c>
      <c r="D4870">
        <v>0</v>
      </c>
      <c r="E4870" s="184"/>
      <c r="F4870" s="184"/>
      <c r="G4870" s="185"/>
      <c r="H4870" s="184"/>
      <c r="I4870" s="185"/>
      <c r="J4870" s="184"/>
      <c r="K4870" s="184"/>
    </row>
    <row r="4871" spans="1:11" ht="12.75">
      <c r="A4871">
        <v>780</v>
      </c>
      <c r="B4871">
        <v>779</v>
      </c>
      <c r="C4871" s="187">
        <v>6.800000190734863</v>
      </c>
      <c r="D4871">
        <v>0</v>
      </c>
      <c r="E4871" s="184"/>
      <c r="F4871" s="184"/>
      <c r="G4871" s="185"/>
      <c r="H4871" s="184"/>
      <c r="I4871" s="185"/>
      <c r="J4871" s="184"/>
      <c r="K4871" s="184"/>
    </row>
    <row r="4872" spans="1:11" ht="12.75">
      <c r="A4872">
        <v>780</v>
      </c>
      <c r="B4872">
        <v>782</v>
      </c>
      <c r="C4872" s="187">
        <v>4.699999809265137</v>
      </c>
      <c r="D4872">
        <v>0</v>
      </c>
      <c r="E4872" s="184"/>
      <c r="F4872" s="184"/>
      <c r="G4872" s="185"/>
      <c r="H4872" s="184"/>
      <c r="I4872" s="185"/>
      <c r="J4872" s="184"/>
      <c r="K4872" s="184"/>
    </row>
    <row r="4873" spans="1:11" ht="12.75">
      <c r="A4873">
        <v>780</v>
      </c>
      <c r="B4873">
        <v>783</v>
      </c>
      <c r="C4873" s="187">
        <v>9.100000381469727</v>
      </c>
      <c r="D4873">
        <v>0</v>
      </c>
      <c r="E4873" s="184"/>
      <c r="F4873" s="184"/>
      <c r="G4873" s="185"/>
      <c r="H4873" s="184"/>
      <c r="I4873" s="185"/>
      <c r="J4873" s="184"/>
      <c r="K4873" s="184"/>
    </row>
    <row r="4874" spans="1:11" ht="12.75">
      <c r="A4874">
        <v>782</v>
      </c>
      <c r="B4874">
        <v>774</v>
      </c>
      <c r="C4874" s="187">
        <v>7.800000190734863</v>
      </c>
      <c r="D4874">
        <v>0</v>
      </c>
      <c r="E4874" s="184"/>
      <c r="F4874" s="184"/>
      <c r="G4874" s="185"/>
      <c r="H4874" s="184"/>
      <c r="I4874" s="185"/>
      <c r="J4874" s="184"/>
      <c r="K4874" s="184"/>
    </row>
    <row r="4875" spans="1:11" ht="12.75">
      <c r="A4875">
        <v>782</v>
      </c>
      <c r="B4875">
        <v>775</v>
      </c>
      <c r="C4875" s="187">
        <v>2.700000047683716</v>
      </c>
      <c r="D4875">
        <v>0</v>
      </c>
      <c r="E4875" s="184"/>
      <c r="F4875" s="184"/>
      <c r="G4875" s="185"/>
      <c r="H4875" s="184"/>
      <c r="I4875" s="185"/>
      <c r="J4875" s="184"/>
      <c r="K4875" s="184"/>
    </row>
    <row r="4876" spans="1:11" ht="12.75">
      <c r="A4876">
        <v>782</v>
      </c>
      <c r="B4876">
        <v>777</v>
      </c>
      <c r="C4876" s="187">
        <v>5.099999904632568</v>
      </c>
      <c r="D4876">
        <v>0</v>
      </c>
      <c r="E4876" s="184"/>
      <c r="F4876" s="184"/>
      <c r="G4876" s="185"/>
      <c r="H4876" s="184"/>
      <c r="I4876" s="185"/>
      <c r="J4876" s="184"/>
      <c r="K4876" s="184"/>
    </row>
    <row r="4877" spans="1:11" ht="12.75">
      <c r="A4877">
        <v>782</v>
      </c>
      <c r="B4877">
        <v>778</v>
      </c>
      <c r="C4877" s="187">
        <v>4.800000190734863</v>
      </c>
      <c r="D4877">
        <v>0</v>
      </c>
      <c r="E4877" s="184"/>
      <c r="F4877" s="184"/>
      <c r="G4877" s="185"/>
      <c r="H4877" s="184"/>
      <c r="I4877" s="185"/>
      <c r="J4877" s="184"/>
      <c r="K4877" s="184"/>
    </row>
    <row r="4878" spans="1:11" ht="12.75">
      <c r="A4878">
        <v>782</v>
      </c>
      <c r="B4878">
        <v>779</v>
      </c>
      <c r="C4878" s="187">
        <v>7.599999904632568</v>
      </c>
      <c r="D4878">
        <v>0</v>
      </c>
      <c r="E4878" s="184"/>
      <c r="F4878" s="184"/>
      <c r="G4878" s="185"/>
      <c r="H4878" s="184"/>
      <c r="I4878" s="185"/>
      <c r="J4878" s="184"/>
      <c r="K4878" s="184"/>
    </row>
    <row r="4879" spans="1:11" ht="12.75">
      <c r="A4879">
        <v>782</v>
      </c>
      <c r="B4879">
        <v>780</v>
      </c>
      <c r="C4879" s="187">
        <v>4.699999809265137</v>
      </c>
      <c r="D4879">
        <v>0</v>
      </c>
      <c r="E4879" s="184"/>
      <c r="F4879" s="184"/>
      <c r="G4879" s="185"/>
      <c r="H4879" s="184"/>
      <c r="I4879" s="185"/>
      <c r="J4879" s="184"/>
      <c r="K4879" s="184"/>
    </row>
    <row r="4880" spans="1:11" ht="12.75">
      <c r="A4880">
        <v>782</v>
      </c>
      <c r="B4880">
        <v>783</v>
      </c>
      <c r="C4880" s="187">
        <v>5</v>
      </c>
      <c r="D4880">
        <v>0</v>
      </c>
      <c r="E4880" s="184"/>
      <c r="F4880" s="184"/>
      <c r="G4880" s="185"/>
      <c r="H4880" s="184"/>
      <c r="I4880" s="185"/>
      <c r="J4880" s="184"/>
      <c r="K4880" s="184"/>
    </row>
    <row r="4881" spans="1:11" ht="12.75">
      <c r="A4881">
        <v>782</v>
      </c>
      <c r="B4881">
        <v>788</v>
      </c>
      <c r="C4881" s="187">
        <v>9</v>
      </c>
      <c r="D4881">
        <v>0</v>
      </c>
      <c r="E4881" s="184"/>
      <c r="F4881" s="184"/>
      <c r="G4881" s="185"/>
      <c r="H4881" s="184"/>
      <c r="I4881" s="185"/>
      <c r="J4881" s="184"/>
      <c r="K4881" s="184"/>
    </row>
    <row r="4882" spans="1:11" ht="12.75">
      <c r="A4882">
        <v>783</v>
      </c>
      <c r="B4882">
        <v>775</v>
      </c>
      <c r="C4882" s="187">
        <v>7.099999904632568</v>
      </c>
      <c r="D4882">
        <v>0</v>
      </c>
      <c r="E4882" s="184"/>
      <c r="F4882" s="184"/>
      <c r="G4882" s="185"/>
      <c r="H4882" s="184"/>
      <c r="I4882" s="185"/>
      <c r="J4882" s="184"/>
      <c r="K4882" s="184"/>
    </row>
    <row r="4883" spans="1:11" ht="12.75">
      <c r="A4883">
        <v>783</v>
      </c>
      <c r="B4883">
        <v>780</v>
      </c>
      <c r="C4883" s="187">
        <v>9.100000381469727</v>
      </c>
      <c r="D4883">
        <v>0</v>
      </c>
      <c r="E4883" s="184"/>
      <c r="F4883" s="184"/>
      <c r="G4883" s="185"/>
      <c r="H4883" s="184"/>
      <c r="I4883" s="185"/>
      <c r="J4883" s="184"/>
      <c r="K4883" s="184"/>
    </row>
    <row r="4884" spans="1:11" ht="12.75">
      <c r="A4884">
        <v>783</v>
      </c>
      <c r="B4884">
        <v>782</v>
      </c>
      <c r="C4884" s="187">
        <v>5</v>
      </c>
      <c r="D4884">
        <v>0</v>
      </c>
      <c r="E4884" s="184"/>
      <c r="F4884" s="184"/>
      <c r="G4884" s="185"/>
      <c r="H4884" s="184"/>
      <c r="I4884" s="185"/>
      <c r="J4884" s="184"/>
      <c r="K4884" s="184"/>
    </row>
    <row r="4885" spans="1:11" ht="12.75">
      <c r="A4885">
        <v>783</v>
      </c>
      <c r="B4885">
        <v>784</v>
      </c>
      <c r="C4885" s="187">
        <v>8</v>
      </c>
      <c r="D4885">
        <v>0</v>
      </c>
      <c r="E4885" s="184"/>
      <c r="F4885" s="184"/>
      <c r="G4885" s="185"/>
      <c r="H4885" s="184"/>
      <c r="I4885" s="185"/>
      <c r="J4885" s="184"/>
      <c r="K4885" s="184"/>
    </row>
    <row r="4886" spans="1:11" ht="12.75">
      <c r="A4886">
        <v>783</v>
      </c>
      <c r="B4886">
        <v>786</v>
      </c>
      <c r="C4886" s="187">
        <v>5.699999809265137</v>
      </c>
      <c r="D4886">
        <v>0</v>
      </c>
      <c r="E4886" s="184"/>
      <c r="F4886" s="184"/>
      <c r="G4886" s="185"/>
      <c r="H4886" s="184"/>
      <c r="I4886" s="185"/>
      <c r="J4886" s="184"/>
      <c r="K4886" s="184"/>
    </row>
    <row r="4887" spans="1:11" ht="12.75">
      <c r="A4887">
        <v>783</v>
      </c>
      <c r="B4887">
        <v>788</v>
      </c>
      <c r="C4887" s="187">
        <v>4.800000190734863</v>
      </c>
      <c r="D4887">
        <v>0</v>
      </c>
      <c r="E4887" s="184"/>
      <c r="F4887" s="184"/>
      <c r="G4887" s="185"/>
      <c r="H4887" s="184"/>
      <c r="I4887" s="185"/>
      <c r="J4887" s="184"/>
      <c r="K4887" s="184"/>
    </row>
    <row r="4888" spans="1:11" ht="12.75">
      <c r="A4888">
        <v>784</v>
      </c>
      <c r="B4888">
        <v>783</v>
      </c>
      <c r="C4888" s="187">
        <v>8</v>
      </c>
      <c r="D4888">
        <v>0</v>
      </c>
      <c r="E4888" s="184"/>
      <c r="F4888" s="184"/>
      <c r="G4888" s="185"/>
      <c r="H4888" s="184"/>
      <c r="I4888" s="185"/>
      <c r="J4888" s="184"/>
      <c r="K4888" s="184"/>
    </row>
    <row r="4889" spans="1:11" ht="12.75">
      <c r="A4889">
        <v>784</v>
      </c>
      <c r="B4889">
        <v>786</v>
      </c>
      <c r="C4889" s="187">
        <v>6.199999809265137</v>
      </c>
      <c r="D4889">
        <v>0</v>
      </c>
      <c r="E4889" s="184"/>
      <c r="F4889" s="184"/>
      <c r="G4889" s="185"/>
      <c r="H4889" s="184"/>
      <c r="I4889" s="185"/>
      <c r="J4889" s="184"/>
      <c r="K4889" s="184"/>
    </row>
    <row r="4890" spans="1:11" ht="12.75">
      <c r="A4890">
        <v>784</v>
      </c>
      <c r="B4890">
        <v>788</v>
      </c>
      <c r="C4890" s="187">
        <v>11.899999618530273</v>
      </c>
      <c r="D4890">
        <v>0</v>
      </c>
      <c r="E4890" s="184"/>
      <c r="F4890" s="184"/>
      <c r="G4890" s="185"/>
      <c r="H4890" s="184"/>
      <c r="I4890" s="185"/>
      <c r="J4890" s="184"/>
      <c r="K4890" s="184"/>
    </row>
    <row r="4891" spans="1:11" ht="12.75">
      <c r="A4891">
        <v>786</v>
      </c>
      <c r="B4891">
        <v>783</v>
      </c>
      <c r="C4891" s="187">
        <v>5.699999809265137</v>
      </c>
      <c r="D4891">
        <v>0</v>
      </c>
      <c r="E4891" s="184"/>
      <c r="F4891" s="184"/>
      <c r="G4891" s="185"/>
      <c r="H4891" s="184"/>
      <c r="I4891" s="185"/>
      <c r="J4891" s="184"/>
      <c r="K4891" s="184"/>
    </row>
    <row r="4892" spans="1:11" ht="12.75">
      <c r="A4892">
        <v>786</v>
      </c>
      <c r="B4892">
        <v>784</v>
      </c>
      <c r="C4892" s="187">
        <v>6.199999809265137</v>
      </c>
      <c r="D4892">
        <v>0</v>
      </c>
      <c r="E4892" s="184"/>
      <c r="F4892" s="184"/>
      <c r="G4892" s="185"/>
      <c r="H4892" s="184"/>
      <c r="I4892" s="185"/>
      <c r="J4892" s="184"/>
      <c r="K4892" s="184"/>
    </row>
    <row r="4893" spans="1:11" ht="12.75">
      <c r="A4893">
        <v>786</v>
      </c>
      <c r="B4893">
        <v>788</v>
      </c>
      <c r="C4893" s="187">
        <v>9.800000190734863</v>
      </c>
      <c r="D4893">
        <v>0</v>
      </c>
      <c r="E4893" s="184"/>
      <c r="F4893" s="184"/>
      <c r="G4893" s="185"/>
      <c r="H4893" s="184"/>
      <c r="I4893" s="185"/>
      <c r="J4893" s="184"/>
      <c r="K4893" s="184"/>
    </row>
    <row r="4894" spans="1:11" ht="12.75">
      <c r="A4894">
        <v>788</v>
      </c>
      <c r="B4894">
        <v>664</v>
      </c>
      <c r="C4894" s="187">
        <v>140.6999969482422</v>
      </c>
      <c r="D4894">
        <v>0</v>
      </c>
      <c r="E4894" s="184"/>
      <c r="F4894" s="184"/>
      <c r="G4894" s="185"/>
      <c r="H4894" s="184"/>
      <c r="I4894" s="185"/>
      <c r="J4894" s="184"/>
      <c r="K4894" s="184"/>
    </row>
    <row r="4895" spans="1:11" ht="12.75">
      <c r="A4895">
        <v>788</v>
      </c>
      <c r="B4895">
        <v>670</v>
      </c>
      <c r="C4895" s="187">
        <v>132</v>
      </c>
      <c r="D4895">
        <v>0</v>
      </c>
      <c r="E4895" s="184"/>
      <c r="F4895" s="184"/>
      <c r="G4895" s="185"/>
      <c r="H4895" s="184"/>
      <c r="I4895" s="185"/>
      <c r="J4895" s="184"/>
      <c r="K4895" s="184"/>
    </row>
    <row r="4896" spans="1:11" ht="12.75">
      <c r="A4896">
        <v>788</v>
      </c>
      <c r="B4896">
        <v>740</v>
      </c>
      <c r="C4896" s="187">
        <v>47</v>
      </c>
      <c r="D4896">
        <v>0</v>
      </c>
      <c r="E4896" s="184"/>
      <c r="F4896" s="184"/>
      <c r="G4896" s="185"/>
      <c r="H4896" s="184"/>
      <c r="I4896" s="185"/>
      <c r="J4896" s="184"/>
      <c r="K4896" s="184"/>
    </row>
    <row r="4897" spans="1:11" ht="12.75">
      <c r="A4897">
        <v>788</v>
      </c>
      <c r="B4897">
        <v>763</v>
      </c>
      <c r="C4897" s="187">
        <v>25.200000762939453</v>
      </c>
      <c r="D4897">
        <v>0</v>
      </c>
      <c r="E4897" s="184"/>
      <c r="F4897" s="184"/>
      <c r="G4897" s="185"/>
      <c r="H4897" s="184"/>
      <c r="I4897" s="185"/>
      <c r="J4897" s="184"/>
      <c r="K4897" s="184"/>
    </row>
    <row r="4898" spans="1:11" ht="12.75">
      <c r="A4898">
        <v>788</v>
      </c>
      <c r="B4898">
        <v>767</v>
      </c>
      <c r="C4898" s="187">
        <v>18.799999237060547</v>
      </c>
      <c r="D4898">
        <v>0</v>
      </c>
      <c r="E4898" s="184"/>
      <c r="F4898" s="184"/>
      <c r="G4898" s="185"/>
      <c r="H4898" s="184"/>
      <c r="I4898" s="185"/>
      <c r="J4898" s="184"/>
      <c r="K4898" s="184"/>
    </row>
    <row r="4899" spans="1:11" ht="12.75">
      <c r="A4899">
        <v>788</v>
      </c>
      <c r="B4899">
        <v>774</v>
      </c>
      <c r="C4899" s="187">
        <v>14.5</v>
      </c>
      <c r="D4899">
        <v>0</v>
      </c>
      <c r="E4899" s="184"/>
      <c r="F4899" s="184"/>
      <c r="G4899" s="185"/>
      <c r="H4899" s="184"/>
      <c r="I4899" s="185"/>
      <c r="J4899" s="184"/>
      <c r="K4899" s="184"/>
    </row>
    <row r="4900" spans="1:11" ht="12.75">
      <c r="A4900">
        <v>788</v>
      </c>
      <c r="B4900">
        <v>775</v>
      </c>
      <c r="C4900" s="187">
        <v>9</v>
      </c>
      <c r="D4900">
        <v>0</v>
      </c>
      <c r="E4900" s="184"/>
      <c r="F4900" s="184"/>
      <c r="G4900" s="185"/>
      <c r="H4900" s="184"/>
      <c r="I4900" s="185"/>
      <c r="J4900" s="184"/>
      <c r="K4900" s="184"/>
    </row>
    <row r="4901" spans="1:11" ht="12.75">
      <c r="A4901">
        <v>788</v>
      </c>
      <c r="B4901">
        <v>782</v>
      </c>
      <c r="C4901" s="187">
        <v>9</v>
      </c>
      <c r="D4901">
        <v>0</v>
      </c>
      <c r="E4901" s="184"/>
      <c r="F4901" s="184"/>
      <c r="G4901" s="185"/>
      <c r="H4901" s="184"/>
      <c r="I4901" s="185"/>
      <c r="J4901" s="184"/>
      <c r="K4901" s="184"/>
    </row>
    <row r="4902" spans="1:11" ht="12.75">
      <c r="A4902">
        <v>788</v>
      </c>
      <c r="B4902">
        <v>783</v>
      </c>
      <c r="C4902" s="187">
        <v>4.800000190734863</v>
      </c>
      <c r="D4902">
        <v>0</v>
      </c>
      <c r="E4902" s="184"/>
      <c r="F4902" s="184"/>
      <c r="G4902" s="185"/>
      <c r="H4902" s="184"/>
      <c r="I4902" s="185"/>
      <c r="J4902" s="184"/>
      <c r="K4902" s="184"/>
    </row>
    <row r="4903" spans="1:11" ht="12.75">
      <c r="A4903">
        <v>788</v>
      </c>
      <c r="B4903">
        <v>784</v>
      </c>
      <c r="C4903" s="187">
        <v>11.899999618530273</v>
      </c>
      <c r="D4903">
        <v>0</v>
      </c>
      <c r="E4903" s="184"/>
      <c r="F4903" s="184"/>
      <c r="G4903" s="185"/>
      <c r="H4903" s="184"/>
      <c r="I4903" s="185"/>
      <c r="J4903" s="184"/>
      <c r="K4903" s="184"/>
    </row>
    <row r="4904" spans="1:11" ht="12.75">
      <c r="A4904">
        <v>788</v>
      </c>
      <c r="B4904">
        <v>786</v>
      </c>
      <c r="C4904" s="187">
        <v>9.800000190734863</v>
      </c>
      <c r="D4904">
        <v>0</v>
      </c>
      <c r="E4904" s="184"/>
      <c r="F4904" s="184"/>
      <c r="G4904" s="185"/>
      <c r="H4904" s="184"/>
      <c r="I4904" s="185"/>
      <c r="J4904" s="184"/>
      <c r="K4904" s="184"/>
    </row>
    <row r="4905" spans="1:11" ht="12.75">
      <c r="A4905">
        <v>788</v>
      </c>
      <c r="B4905">
        <v>789</v>
      </c>
      <c r="C4905" s="187">
        <v>8</v>
      </c>
      <c r="D4905">
        <v>0</v>
      </c>
      <c r="E4905" s="184"/>
      <c r="F4905" s="184"/>
      <c r="G4905" s="185"/>
      <c r="H4905" s="184"/>
      <c r="I4905" s="185"/>
      <c r="J4905" s="184"/>
      <c r="K4905" s="184"/>
    </row>
    <row r="4906" spans="1:11" ht="12.75">
      <c r="A4906">
        <v>788</v>
      </c>
      <c r="B4906">
        <v>791</v>
      </c>
      <c r="C4906" s="187">
        <v>12.600000381469727</v>
      </c>
      <c r="D4906">
        <v>0</v>
      </c>
      <c r="E4906" s="184"/>
      <c r="F4906" s="184"/>
      <c r="G4906" s="185"/>
      <c r="H4906" s="184"/>
      <c r="I4906" s="185"/>
      <c r="J4906" s="184"/>
      <c r="K4906" s="184"/>
    </row>
    <row r="4907" spans="1:11" ht="12.75">
      <c r="A4907">
        <v>788</v>
      </c>
      <c r="B4907">
        <v>793</v>
      </c>
      <c r="C4907" s="187">
        <v>16</v>
      </c>
      <c r="D4907">
        <v>0</v>
      </c>
      <c r="E4907" s="184"/>
      <c r="F4907" s="184"/>
      <c r="G4907" s="185"/>
      <c r="H4907" s="184"/>
      <c r="I4907" s="185"/>
      <c r="J4907" s="184"/>
      <c r="K4907" s="184"/>
    </row>
    <row r="4908" spans="1:11" ht="12.75">
      <c r="A4908">
        <v>788</v>
      </c>
      <c r="B4908">
        <v>794</v>
      </c>
      <c r="C4908" s="187">
        <v>18.799999237060547</v>
      </c>
      <c r="D4908">
        <v>0</v>
      </c>
      <c r="E4908" s="184"/>
      <c r="F4908" s="184"/>
      <c r="G4908" s="185"/>
      <c r="H4908" s="184"/>
      <c r="I4908" s="185"/>
      <c r="J4908" s="184"/>
      <c r="K4908" s="184"/>
    </row>
    <row r="4909" spans="1:11" ht="12.75">
      <c r="A4909">
        <v>788</v>
      </c>
      <c r="B4909">
        <v>929</v>
      </c>
      <c r="C4909" s="187">
        <v>40.29999923706055</v>
      </c>
      <c r="D4909">
        <v>0</v>
      </c>
      <c r="E4909" s="184"/>
      <c r="F4909" s="184"/>
      <c r="G4909" s="185"/>
      <c r="H4909" s="184"/>
      <c r="I4909" s="185"/>
      <c r="J4909" s="184"/>
      <c r="K4909" s="184"/>
    </row>
    <row r="4910" spans="1:11" ht="12.75">
      <c r="A4910">
        <v>788</v>
      </c>
      <c r="B4910">
        <v>930</v>
      </c>
      <c r="C4910" s="187">
        <v>46.400001525878906</v>
      </c>
      <c r="D4910">
        <v>0</v>
      </c>
      <c r="E4910" s="184"/>
      <c r="F4910" s="184"/>
      <c r="G4910" s="185"/>
      <c r="H4910" s="184"/>
      <c r="I4910" s="185"/>
      <c r="J4910" s="184"/>
      <c r="K4910" s="184"/>
    </row>
    <row r="4911" spans="1:11" ht="12.75">
      <c r="A4911">
        <v>788</v>
      </c>
      <c r="B4911">
        <v>933</v>
      </c>
      <c r="C4911" s="187">
        <v>55.5</v>
      </c>
      <c r="D4911">
        <v>0</v>
      </c>
      <c r="E4911" s="184"/>
      <c r="F4911" s="184"/>
      <c r="G4911" s="185"/>
      <c r="H4911" s="184"/>
      <c r="I4911" s="185"/>
      <c r="J4911" s="184"/>
      <c r="K4911" s="184"/>
    </row>
    <row r="4912" spans="1:11" ht="12.75">
      <c r="A4912">
        <v>788</v>
      </c>
      <c r="B4912">
        <v>934</v>
      </c>
      <c r="C4912" s="187">
        <v>79</v>
      </c>
      <c r="D4912">
        <v>0</v>
      </c>
      <c r="E4912" s="184"/>
      <c r="F4912" s="184"/>
      <c r="G4912" s="185"/>
      <c r="H4912" s="184"/>
      <c r="I4912" s="185"/>
      <c r="J4912" s="184"/>
      <c r="K4912" s="184"/>
    </row>
    <row r="4913" spans="1:11" ht="12.75">
      <c r="A4913">
        <v>789</v>
      </c>
      <c r="B4913">
        <v>788</v>
      </c>
      <c r="C4913" s="187">
        <v>8</v>
      </c>
      <c r="D4913">
        <v>0</v>
      </c>
      <c r="E4913" s="184"/>
      <c r="F4913" s="184"/>
      <c r="G4913" s="185"/>
      <c r="H4913" s="184"/>
      <c r="I4913" s="185"/>
      <c r="J4913" s="184"/>
      <c r="K4913" s="184"/>
    </row>
    <row r="4914" spans="1:11" ht="12.75">
      <c r="A4914">
        <v>789</v>
      </c>
      <c r="B4914">
        <v>791</v>
      </c>
      <c r="C4914" s="187">
        <v>6.199999809265137</v>
      </c>
      <c r="D4914">
        <v>0</v>
      </c>
      <c r="E4914" s="184"/>
      <c r="F4914" s="184"/>
      <c r="G4914" s="185"/>
      <c r="H4914" s="184"/>
      <c r="I4914" s="185"/>
      <c r="J4914" s="184"/>
      <c r="K4914" s="184"/>
    </row>
    <row r="4915" spans="1:11" ht="12.75">
      <c r="A4915">
        <v>789</v>
      </c>
      <c r="B4915">
        <v>793</v>
      </c>
      <c r="C4915" s="187">
        <v>11.899999618530273</v>
      </c>
      <c r="D4915">
        <v>0</v>
      </c>
      <c r="E4915" s="184"/>
      <c r="F4915" s="184"/>
      <c r="G4915" s="185"/>
      <c r="H4915" s="184"/>
      <c r="I4915" s="185"/>
      <c r="J4915" s="184"/>
      <c r="K4915" s="184"/>
    </row>
    <row r="4916" spans="1:11" ht="12.75">
      <c r="A4916">
        <v>789</v>
      </c>
      <c r="B4916">
        <v>795</v>
      </c>
      <c r="C4916" s="187">
        <v>11.399999618530273</v>
      </c>
      <c r="D4916">
        <v>0</v>
      </c>
      <c r="E4916" s="184"/>
      <c r="F4916" s="184"/>
      <c r="G4916" s="185"/>
      <c r="H4916" s="184"/>
      <c r="I4916" s="185"/>
      <c r="J4916" s="184"/>
      <c r="K4916" s="184"/>
    </row>
    <row r="4917" spans="1:11" ht="12.75">
      <c r="A4917">
        <v>789</v>
      </c>
      <c r="B4917">
        <v>796</v>
      </c>
      <c r="C4917" s="187">
        <v>10.399999618530273</v>
      </c>
      <c r="D4917">
        <v>0</v>
      </c>
      <c r="E4917" s="184"/>
      <c r="F4917" s="184"/>
      <c r="G4917" s="185"/>
      <c r="H4917" s="184"/>
      <c r="I4917" s="185"/>
      <c r="J4917" s="184"/>
      <c r="K4917" s="184"/>
    </row>
    <row r="4918" spans="1:11" ht="12.75">
      <c r="A4918">
        <v>789</v>
      </c>
      <c r="B4918">
        <v>797</v>
      </c>
      <c r="C4918" s="187">
        <v>11</v>
      </c>
      <c r="D4918">
        <v>0</v>
      </c>
      <c r="E4918" s="184"/>
      <c r="F4918" s="184"/>
      <c r="G4918" s="185"/>
      <c r="H4918" s="184"/>
      <c r="I4918" s="185"/>
      <c r="J4918" s="184"/>
      <c r="K4918" s="184"/>
    </row>
    <row r="4919" spans="1:11" ht="12.75">
      <c r="A4919">
        <v>791</v>
      </c>
      <c r="B4919">
        <v>740</v>
      </c>
      <c r="C4919" s="187">
        <v>58.5</v>
      </c>
      <c r="D4919">
        <v>0</v>
      </c>
      <c r="E4919" s="184"/>
      <c r="F4919" s="184"/>
      <c r="G4919" s="185"/>
      <c r="H4919" s="184"/>
      <c r="I4919" s="185"/>
      <c r="J4919" s="184"/>
      <c r="K4919" s="184"/>
    </row>
    <row r="4920" spans="1:11" ht="12.75">
      <c r="A4920">
        <v>791</v>
      </c>
      <c r="B4920">
        <v>788</v>
      </c>
      <c r="C4920" s="187">
        <v>12.600000381469727</v>
      </c>
      <c r="D4920">
        <v>0</v>
      </c>
      <c r="E4920" s="184"/>
      <c r="F4920" s="184"/>
      <c r="G4920" s="185"/>
      <c r="H4920" s="184"/>
      <c r="I4920" s="185"/>
      <c r="J4920" s="184"/>
      <c r="K4920" s="184"/>
    </row>
    <row r="4921" spans="1:11" ht="12.75">
      <c r="A4921">
        <v>791</v>
      </c>
      <c r="B4921">
        <v>789</v>
      </c>
      <c r="C4921" s="187">
        <v>6.199999809265137</v>
      </c>
      <c r="D4921">
        <v>0</v>
      </c>
      <c r="E4921" s="184"/>
      <c r="F4921" s="184"/>
      <c r="G4921" s="185"/>
      <c r="H4921" s="184"/>
      <c r="I4921" s="185"/>
      <c r="J4921" s="184"/>
      <c r="K4921" s="184"/>
    </row>
    <row r="4922" spans="1:11" ht="12.75">
      <c r="A4922">
        <v>791</v>
      </c>
      <c r="B4922">
        <v>793</v>
      </c>
      <c r="C4922" s="187">
        <v>6.699999809265137</v>
      </c>
      <c r="D4922">
        <v>0</v>
      </c>
      <c r="E4922" s="184"/>
      <c r="F4922" s="184"/>
      <c r="G4922" s="185"/>
      <c r="H4922" s="184"/>
      <c r="I4922" s="185"/>
      <c r="J4922" s="184"/>
      <c r="K4922" s="184"/>
    </row>
    <row r="4923" spans="1:11" ht="12.75">
      <c r="A4923">
        <v>791</v>
      </c>
      <c r="B4923">
        <v>794</v>
      </c>
      <c r="C4923" s="187">
        <v>7</v>
      </c>
      <c r="D4923">
        <v>0</v>
      </c>
      <c r="E4923" s="184"/>
      <c r="F4923" s="184"/>
      <c r="G4923" s="185"/>
      <c r="H4923" s="184"/>
      <c r="I4923" s="185"/>
      <c r="J4923" s="184"/>
      <c r="K4923" s="184"/>
    </row>
    <row r="4924" spans="1:11" ht="12.75">
      <c r="A4924">
        <v>791</v>
      </c>
      <c r="B4924">
        <v>795</v>
      </c>
      <c r="C4924" s="187">
        <v>6.5</v>
      </c>
      <c r="D4924">
        <v>0</v>
      </c>
      <c r="E4924" s="184"/>
      <c r="F4924" s="184"/>
      <c r="G4924" s="185"/>
      <c r="H4924" s="184"/>
      <c r="I4924" s="185"/>
      <c r="J4924" s="184"/>
      <c r="K4924" s="184"/>
    </row>
    <row r="4925" spans="1:11" ht="12.75">
      <c r="A4925">
        <v>791</v>
      </c>
      <c r="B4925">
        <v>796</v>
      </c>
      <c r="C4925" s="187">
        <v>7.5</v>
      </c>
      <c r="D4925">
        <v>0</v>
      </c>
      <c r="E4925" s="184"/>
      <c r="F4925" s="184"/>
      <c r="G4925" s="185"/>
      <c r="H4925" s="184"/>
      <c r="I4925" s="185"/>
      <c r="J4925" s="184"/>
      <c r="K4925" s="184"/>
    </row>
    <row r="4926" spans="1:11" ht="12.75">
      <c r="A4926">
        <v>791</v>
      </c>
      <c r="B4926">
        <v>797</v>
      </c>
      <c r="C4926" s="187">
        <v>9.800000190734863</v>
      </c>
      <c r="D4926">
        <v>0</v>
      </c>
      <c r="E4926" s="184"/>
      <c r="F4926" s="184"/>
      <c r="G4926" s="185"/>
      <c r="H4926" s="184"/>
      <c r="I4926" s="185"/>
      <c r="J4926" s="184"/>
      <c r="K4926" s="184"/>
    </row>
    <row r="4927" spans="1:11" ht="12.75">
      <c r="A4927">
        <v>791</v>
      </c>
      <c r="B4927">
        <v>801</v>
      </c>
      <c r="C4927" s="187">
        <v>9.899999618530273</v>
      </c>
      <c r="D4927">
        <v>0</v>
      </c>
      <c r="E4927" s="184"/>
      <c r="F4927" s="184"/>
      <c r="G4927" s="185"/>
      <c r="H4927" s="184"/>
      <c r="I4927" s="185"/>
      <c r="J4927" s="184"/>
      <c r="K4927" s="184"/>
    </row>
    <row r="4928" spans="1:11" ht="12.75">
      <c r="A4928">
        <v>791</v>
      </c>
      <c r="B4928">
        <v>807</v>
      </c>
      <c r="C4928" s="187">
        <v>18.299999237060547</v>
      </c>
      <c r="D4928">
        <v>0</v>
      </c>
      <c r="E4928" s="184"/>
      <c r="F4928" s="184"/>
      <c r="G4928" s="185"/>
      <c r="H4928" s="184"/>
      <c r="I4928" s="185"/>
      <c r="J4928" s="184"/>
      <c r="K4928" s="184"/>
    </row>
    <row r="4929" spans="1:11" ht="12.75">
      <c r="A4929">
        <v>793</v>
      </c>
      <c r="B4929">
        <v>740</v>
      </c>
      <c r="C4929" s="187">
        <v>58.900001525878906</v>
      </c>
      <c r="D4929">
        <v>0</v>
      </c>
      <c r="E4929" s="184"/>
      <c r="F4929" s="184"/>
      <c r="G4929" s="185"/>
      <c r="H4929" s="184"/>
      <c r="I4929" s="185"/>
      <c r="J4929" s="184"/>
      <c r="K4929" s="184"/>
    </row>
    <row r="4930" spans="1:11" ht="12.75">
      <c r="A4930">
        <v>793</v>
      </c>
      <c r="B4930">
        <v>763</v>
      </c>
      <c r="C4930" s="187">
        <v>39.099998474121094</v>
      </c>
      <c r="D4930">
        <v>0</v>
      </c>
      <c r="E4930" s="184"/>
      <c r="F4930" s="184"/>
      <c r="G4930" s="185"/>
      <c r="H4930" s="184"/>
      <c r="I4930" s="185"/>
      <c r="J4930" s="184"/>
      <c r="K4930" s="184"/>
    </row>
    <row r="4931" spans="1:11" ht="12.75">
      <c r="A4931">
        <v>793</v>
      </c>
      <c r="B4931">
        <v>788</v>
      </c>
      <c r="C4931" s="187">
        <v>16</v>
      </c>
      <c r="D4931">
        <v>0</v>
      </c>
      <c r="E4931" s="184"/>
      <c r="F4931" s="184"/>
      <c r="G4931" s="185"/>
      <c r="H4931" s="184"/>
      <c r="I4931" s="185"/>
      <c r="J4931" s="184"/>
      <c r="K4931" s="184"/>
    </row>
    <row r="4932" spans="1:11" ht="12.75">
      <c r="A4932">
        <v>793</v>
      </c>
      <c r="B4932">
        <v>789</v>
      </c>
      <c r="C4932" s="187">
        <v>11.899999618530273</v>
      </c>
      <c r="D4932">
        <v>0</v>
      </c>
      <c r="E4932" s="184"/>
      <c r="F4932" s="184"/>
      <c r="G4932" s="185"/>
      <c r="H4932" s="184"/>
      <c r="I4932" s="185"/>
      <c r="J4932" s="184"/>
      <c r="K4932" s="184"/>
    </row>
    <row r="4933" spans="1:11" ht="12.75">
      <c r="A4933">
        <v>793</v>
      </c>
      <c r="B4933">
        <v>791</v>
      </c>
      <c r="C4933" s="187">
        <v>6.699999809265137</v>
      </c>
      <c r="D4933">
        <v>0</v>
      </c>
      <c r="E4933" s="184"/>
      <c r="F4933" s="184"/>
      <c r="G4933" s="185"/>
      <c r="H4933" s="184"/>
      <c r="I4933" s="185"/>
      <c r="J4933" s="184"/>
      <c r="K4933" s="184"/>
    </row>
    <row r="4934" spans="1:11" ht="12.75">
      <c r="A4934">
        <v>793</v>
      </c>
      <c r="B4934">
        <v>794</v>
      </c>
      <c r="C4934" s="187">
        <v>4.400000095367432</v>
      </c>
      <c r="D4934">
        <v>0</v>
      </c>
      <c r="E4934" s="184"/>
      <c r="F4934" s="184"/>
      <c r="G4934" s="185"/>
      <c r="H4934" s="184"/>
      <c r="I4934" s="185"/>
      <c r="J4934" s="184"/>
      <c r="K4934" s="184"/>
    </row>
    <row r="4935" spans="1:11" ht="12.75">
      <c r="A4935">
        <v>793</v>
      </c>
      <c r="B4935">
        <v>796</v>
      </c>
      <c r="C4935" s="187">
        <v>12.600000381469727</v>
      </c>
      <c r="D4935">
        <v>0</v>
      </c>
      <c r="E4935" s="184"/>
      <c r="F4935" s="184"/>
      <c r="G4935" s="185"/>
      <c r="H4935" s="184"/>
      <c r="I4935" s="185"/>
      <c r="J4935" s="184"/>
      <c r="K4935" s="184"/>
    </row>
    <row r="4936" spans="1:11" ht="12.75">
      <c r="A4936">
        <v>793</v>
      </c>
      <c r="B4936">
        <v>798</v>
      </c>
      <c r="C4936" s="187">
        <v>12.600000381469727</v>
      </c>
      <c r="D4936">
        <v>0</v>
      </c>
      <c r="E4936" s="184"/>
      <c r="F4936" s="184"/>
      <c r="G4936" s="185"/>
      <c r="H4936" s="184"/>
      <c r="I4936" s="185"/>
      <c r="J4936" s="184"/>
      <c r="K4936" s="184"/>
    </row>
    <row r="4937" spans="1:11" ht="12.75">
      <c r="A4937">
        <v>793</v>
      </c>
      <c r="B4937">
        <v>807</v>
      </c>
      <c r="C4937" s="187">
        <v>15.800000190734863</v>
      </c>
      <c r="D4937">
        <v>0</v>
      </c>
      <c r="E4937" s="184"/>
      <c r="F4937" s="184"/>
      <c r="G4937" s="185"/>
      <c r="H4937" s="184"/>
      <c r="I4937" s="185"/>
      <c r="J4937" s="184"/>
      <c r="K4937" s="184"/>
    </row>
    <row r="4938" spans="1:11" ht="12.75">
      <c r="A4938">
        <v>793</v>
      </c>
      <c r="B4938">
        <v>929</v>
      </c>
      <c r="C4938" s="187">
        <v>24.700000762939453</v>
      </c>
      <c r="D4938">
        <v>0</v>
      </c>
      <c r="E4938" s="184"/>
      <c r="F4938" s="184"/>
      <c r="G4938" s="185"/>
      <c r="H4938" s="184"/>
      <c r="I4938" s="185"/>
      <c r="J4938" s="184"/>
      <c r="K4938" s="184"/>
    </row>
    <row r="4939" spans="1:11" ht="12.75">
      <c r="A4939">
        <v>793</v>
      </c>
      <c r="B4939">
        <v>930</v>
      </c>
      <c r="C4939" s="187">
        <v>33.599998474121094</v>
      </c>
      <c r="D4939">
        <v>0</v>
      </c>
      <c r="E4939" s="184"/>
      <c r="F4939" s="184"/>
      <c r="G4939" s="185"/>
      <c r="H4939" s="184"/>
      <c r="I4939" s="185"/>
      <c r="J4939" s="184"/>
      <c r="K4939" s="184"/>
    </row>
    <row r="4940" spans="1:11" ht="12.75">
      <c r="A4940">
        <v>794</v>
      </c>
      <c r="B4940">
        <v>788</v>
      </c>
      <c r="C4940" s="187">
        <v>18.799999237060547</v>
      </c>
      <c r="D4940">
        <v>0</v>
      </c>
      <c r="E4940" s="184"/>
      <c r="F4940" s="184"/>
      <c r="G4940" s="185"/>
      <c r="H4940" s="184"/>
      <c r="I4940" s="185"/>
      <c r="J4940" s="184"/>
      <c r="K4940" s="184"/>
    </row>
    <row r="4941" spans="1:11" ht="12.75">
      <c r="A4941">
        <v>794</v>
      </c>
      <c r="B4941">
        <v>791</v>
      </c>
      <c r="C4941" s="187">
        <v>7</v>
      </c>
      <c r="D4941">
        <v>0</v>
      </c>
      <c r="E4941" s="184"/>
      <c r="F4941" s="184"/>
      <c r="G4941" s="185"/>
      <c r="H4941" s="184"/>
      <c r="I4941" s="185"/>
      <c r="J4941" s="184"/>
      <c r="K4941" s="184"/>
    </row>
    <row r="4942" spans="1:11" ht="12.75">
      <c r="A4942">
        <v>794</v>
      </c>
      <c r="B4942">
        <v>793</v>
      </c>
      <c r="C4942" s="187">
        <v>4.400000095367432</v>
      </c>
      <c r="D4942">
        <v>0</v>
      </c>
      <c r="E4942" s="184"/>
      <c r="F4942" s="184"/>
      <c r="G4942" s="185"/>
      <c r="H4942" s="184"/>
      <c r="I4942" s="185"/>
      <c r="J4942" s="184"/>
      <c r="K4942" s="184"/>
    </row>
    <row r="4943" spans="1:11" ht="12.75">
      <c r="A4943">
        <v>794</v>
      </c>
      <c r="B4943">
        <v>795</v>
      </c>
      <c r="C4943" s="187">
        <v>6.699999809265137</v>
      </c>
      <c r="D4943">
        <v>0</v>
      </c>
      <c r="E4943" s="184"/>
      <c r="F4943" s="184"/>
      <c r="G4943" s="185"/>
      <c r="H4943" s="184"/>
      <c r="I4943" s="185"/>
      <c r="J4943" s="184"/>
      <c r="K4943" s="184"/>
    </row>
    <row r="4944" spans="1:11" ht="12.75">
      <c r="A4944">
        <v>794</v>
      </c>
      <c r="B4944">
        <v>798</v>
      </c>
      <c r="C4944" s="187">
        <v>8.699999809265137</v>
      </c>
      <c r="D4944">
        <v>0</v>
      </c>
      <c r="E4944" s="184"/>
      <c r="F4944" s="184"/>
      <c r="G4944" s="185"/>
      <c r="H4944" s="184"/>
      <c r="I4944" s="185"/>
      <c r="J4944" s="184"/>
      <c r="K4944" s="184"/>
    </row>
    <row r="4945" spans="1:11" ht="12.75">
      <c r="A4945">
        <v>794</v>
      </c>
      <c r="B4945">
        <v>801</v>
      </c>
      <c r="C4945" s="187">
        <v>4.800000190734863</v>
      </c>
      <c r="D4945">
        <v>0</v>
      </c>
      <c r="E4945" s="184"/>
      <c r="F4945" s="184"/>
      <c r="G4945" s="185"/>
      <c r="H4945" s="184"/>
      <c r="I4945" s="185"/>
      <c r="J4945" s="184"/>
      <c r="K4945" s="184"/>
    </row>
    <row r="4946" spans="1:11" ht="12.75">
      <c r="A4946">
        <v>794</v>
      </c>
      <c r="B4946">
        <v>805</v>
      </c>
      <c r="C4946" s="187">
        <v>13.5</v>
      </c>
      <c r="D4946">
        <v>0</v>
      </c>
      <c r="E4946" s="184"/>
      <c r="F4946" s="184"/>
      <c r="G4946" s="185"/>
      <c r="H4946" s="184"/>
      <c r="I4946" s="185"/>
      <c r="J4946" s="184"/>
      <c r="K4946" s="184"/>
    </row>
    <row r="4947" spans="1:11" ht="12.75">
      <c r="A4947">
        <v>794</v>
      </c>
      <c r="B4947">
        <v>810</v>
      </c>
      <c r="C4947" s="187">
        <v>16.799999237060547</v>
      </c>
      <c r="D4947">
        <v>0</v>
      </c>
      <c r="E4947" s="184"/>
      <c r="F4947" s="184"/>
      <c r="G4947" s="185"/>
      <c r="H4947" s="184"/>
      <c r="I4947" s="185"/>
      <c r="J4947" s="184"/>
      <c r="K4947" s="184"/>
    </row>
    <row r="4948" spans="1:11" ht="12.75">
      <c r="A4948">
        <v>794</v>
      </c>
      <c r="B4948">
        <v>930</v>
      </c>
      <c r="C4948" s="187">
        <v>34.70000076293945</v>
      </c>
      <c r="D4948">
        <v>0</v>
      </c>
      <c r="E4948" s="184"/>
      <c r="F4948" s="184"/>
      <c r="G4948" s="185"/>
      <c r="H4948" s="184"/>
      <c r="I4948" s="185"/>
      <c r="J4948" s="184"/>
      <c r="K4948" s="184"/>
    </row>
    <row r="4949" spans="1:11" ht="12.75">
      <c r="A4949">
        <v>795</v>
      </c>
      <c r="B4949">
        <v>789</v>
      </c>
      <c r="C4949" s="187">
        <v>11.399999618530273</v>
      </c>
      <c r="D4949">
        <v>0</v>
      </c>
      <c r="E4949" s="184"/>
      <c r="F4949" s="184"/>
      <c r="G4949" s="185"/>
      <c r="H4949" s="184"/>
      <c r="I4949" s="185"/>
      <c r="J4949" s="184"/>
      <c r="K4949" s="184"/>
    </row>
    <row r="4950" spans="1:11" ht="12.75">
      <c r="A4950">
        <v>795</v>
      </c>
      <c r="B4950">
        <v>791</v>
      </c>
      <c r="C4950" s="187">
        <v>6.5</v>
      </c>
      <c r="D4950">
        <v>0</v>
      </c>
      <c r="E4950" s="184"/>
      <c r="F4950" s="184"/>
      <c r="G4950" s="185"/>
      <c r="H4950" s="184"/>
      <c r="I4950" s="185"/>
      <c r="J4950" s="184"/>
      <c r="K4950" s="184"/>
    </row>
    <row r="4951" spans="1:11" ht="12.75">
      <c r="A4951">
        <v>795</v>
      </c>
      <c r="B4951">
        <v>794</v>
      </c>
      <c r="C4951" s="187">
        <v>6.699999809265137</v>
      </c>
      <c r="D4951">
        <v>0</v>
      </c>
      <c r="E4951" s="184"/>
      <c r="F4951" s="184"/>
      <c r="G4951" s="185"/>
      <c r="H4951" s="184"/>
      <c r="I4951" s="185"/>
      <c r="J4951" s="184"/>
      <c r="K4951" s="184"/>
    </row>
    <row r="4952" spans="1:11" ht="12.75">
      <c r="A4952">
        <v>795</v>
      </c>
      <c r="B4952">
        <v>796</v>
      </c>
      <c r="C4952" s="187">
        <v>5.199999809265137</v>
      </c>
      <c r="D4952">
        <v>0</v>
      </c>
      <c r="E4952" s="184"/>
      <c r="F4952" s="184"/>
      <c r="G4952" s="185"/>
      <c r="H4952" s="184"/>
      <c r="I4952" s="185"/>
      <c r="J4952" s="184"/>
      <c r="K4952" s="184"/>
    </row>
    <row r="4953" spans="1:11" ht="12.75">
      <c r="A4953">
        <v>795</v>
      </c>
      <c r="B4953">
        <v>797</v>
      </c>
      <c r="C4953" s="187">
        <v>8.399999618530273</v>
      </c>
      <c r="D4953">
        <v>0</v>
      </c>
      <c r="E4953" s="184"/>
      <c r="F4953" s="184"/>
      <c r="G4953" s="185"/>
      <c r="H4953" s="184"/>
      <c r="I4953" s="185"/>
      <c r="J4953" s="184"/>
      <c r="K4953" s="184"/>
    </row>
    <row r="4954" spans="1:11" ht="12.75">
      <c r="A4954">
        <v>795</v>
      </c>
      <c r="B4954">
        <v>798</v>
      </c>
      <c r="C4954" s="187">
        <v>4</v>
      </c>
      <c r="D4954">
        <v>0</v>
      </c>
      <c r="E4954" s="184"/>
      <c r="F4954" s="184"/>
      <c r="G4954" s="185"/>
      <c r="H4954" s="184"/>
      <c r="I4954" s="185"/>
      <c r="J4954" s="184"/>
      <c r="K4954" s="184"/>
    </row>
    <row r="4955" spans="1:11" ht="12.75">
      <c r="A4955">
        <v>795</v>
      </c>
      <c r="B4955">
        <v>799</v>
      </c>
      <c r="C4955" s="187">
        <v>9.5</v>
      </c>
      <c r="D4955">
        <v>0</v>
      </c>
      <c r="E4955" s="184"/>
      <c r="F4955" s="184"/>
      <c r="G4955" s="185"/>
      <c r="H4955" s="184"/>
      <c r="I4955" s="185"/>
      <c r="J4955" s="184"/>
      <c r="K4955" s="184"/>
    </row>
    <row r="4956" spans="1:11" ht="12.75">
      <c r="A4956">
        <v>795</v>
      </c>
      <c r="B4956">
        <v>801</v>
      </c>
      <c r="C4956" s="187">
        <v>5.699999809265137</v>
      </c>
      <c r="D4956">
        <v>0</v>
      </c>
      <c r="E4956" s="184"/>
      <c r="F4956" s="184"/>
      <c r="G4956" s="185"/>
      <c r="H4956" s="184"/>
      <c r="I4956" s="185"/>
      <c r="J4956" s="184"/>
      <c r="K4956" s="184"/>
    </row>
    <row r="4957" spans="1:11" ht="12.75">
      <c r="A4957">
        <v>796</v>
      </c>
      <c r="B4957">
        <v>789</v>
      </c>
      <c r="C4957" s="187">
        <v>10.399999618530273</v>
      </c>
      <c r="D4957">
        <v>0</v>
      </c>
      <c r="E4957" s="184"/>
      <c r="F4957" s="184"/>
      <c r="G4957" s="185"/>
      <c r="H4957" s="184"/>
      <c r="I4957" s="185"/>
      <c r="J4957" s="184"/>
      <c r="K4957" s="184"/>
    </row>
    <row r="4958" spans="1:11" ht="12.75">
      <c r="A4958">
        <v>796</v>
      </c>
      <c r="B4958">
        <v>791</v>
      </c>
      <c r="C4958" s="187">
        <v>7.5</v>
      </c>
      <c r="D4958">
        <v>0</v>
      </c>
      <c r="E4958" s="184"/>
      <c r="F4958" s="184"/>
      <c r="G4958" s="185"/>
      <c r="H4958" s="184"/>
      <c r="I4958" s="185"/>
      <c r="J4958" s="184"/>
      <c r="K4958" s="184"/>
    </row>
    <row r="4959" spans="1:11" ht="12.75">
      <c r="A4959">
        <v>796</v>
      </c>
      <c r="B4959">
        <v>793</v>
      </c>
      <c r="C4959" s="187">
        <v>12.600000381469727</v>
      </c>
      <c r="D4959">
        <v>0</v>
      </c>
      <c r="E4959" s="184"/>
      <c r="F4959" s="184"/>
      <c r="G4959" s="185"/>
      <c r="H4959" s="184"/>
      <c r="I4959" s="185"/>
      <c r="J4959" s="184"/>
      <c r="K4959" s="184"/>
    </row>
    <row r="4960" spans="1:11" ht="12.75">
      <c r="A4960">
        <v>796</v>
      </c>
      <c r="B4960">
        <v>795</v>
      </c>
      <c r="C4960" s="187">
        <v>5.199999809265137</v>
      </c>
      <c r="D4960">
        <v>0</v>
      </c>
      <c r="E4960" s="184"/>
      <c r="F4960" s="184"/>
      <c r="G4960" s="185"/>
      <c r="H4960" s="184"/>
      <c r="I4960" s="185"/>
      <c r="J4960" s="184"/>
      <c r="K4960" s="184"/>
    </row>
    <row r="4961" spans="1:11" ht="12.75">
      <c r="A4961">
        <v>796</v>
      </c>
      <c r="B4961">
        <v>797</v>
      </c>
      <c r="C4961" s="187">
        <v>4.699999809265137</v>
      </c>
      <c r="D4961">
        <v>0</v>
      </c>
      <c r="E4961" s="184"/>
      <c r="F4961" s="184"/>
      <c r="G4961" s="185"/>
      <c r="H4961" s="184"/>
      <c r="I4961" s="185"/>
      <c r="J4961" s="184"/>
      <c r="K4961" s="184"/>
    </row>
    <row r="4962" spans="1:11" ht="12.75">
      <c r="A4962">
        <v>797</v>
      </c>
      <c r="B4962">
        <v>789</v>
      </c>
      <c r="C4962" s="187">
        <v>11</v>
      </c>
      <c r="D4962">
        <v>0</v>
      </c>
      <c r="E4962" s="184"/>
      <c r="F4962" s="184"/>
      <c r="G4962" s="185"/>
      <c r="H4962" s="184"/>
      <c r="I4962" s="185"/>
      <c r="J4962" s="184"/>
      <c r="K4962" s="184"/>
    </row>
    <row r="4963" spans="1:11" ht="12.75">
      <c r="A4963">
        <v>797</v>
      </c>
      <c r="B4963">
        <v>791</v>
      </c>
      <c r="C4963" s="187">
        <v>9.800000190734863</v>
      </c>
      <c r="D4963">
        <v>0</v>
      </c>
      <c r="E4963" s="184"/>
      <c r="F4963" s="184"/>
      <c r="G4963" s="185"/>
      <c r="H4963" s="184"/>
      <c r="I4963" s="185"/>
      <c r="J4963" s="184"/>
      <c r="K4963" s="184"/>
    </row>
    <row r="4964" spans="1:11" ht="12.75">
      <c r="A4964">
        <v>797</v>
      </c>
      <c r="B4964">
        <v>795</v>
      </c>
      <c r="C4964" s="187">
        <v>8.399999618530273</v>
      </c>
      <c r="D4964">
        <v>0</v>
      </c>
      <c r="E4964" s="184"/>
      <c r="F4964" s="184"/>
      <c r="G4964" s="185"/>
      <c r="H4964" s="184"/>
      <c r="I4964" s="185"/>
      <c r="J4964" s="184"/>
      <c r="K4964" s="184"/>
    </row>
    <row r="4965" spans="1:11" ht="12.75">
      <c r="A4965">
        <v>797</v>
      </c>
      <c r="B4965">
        <v>796</v>
      </c>
      <c r="C4965" s="187">
        <v>4.699999809265137</v>
      </c>
      <c r="D4965">
        <v>0</v>
      </c>
      <c r="E4965" s="184"/>
      <c r="F4965" s="184"/>
      <c r="G4965" s="185"/>
      <c r="H4965" s="184"/>
      <c r="I4965" s="185"/>
      <c r="J4965" s="184"/>
      <c r="K4965" s="184"/>
    </row>
    <row r="4966" spans="1:11" ht="12.75">
      <c r="A4966">
        <v>798</v>
      </c>
      <c r="B4966">
        <v>793</v>
      </c>
      <c r="C4966" s="187">
        <v>12.600000381469727</v>
      </c>
      <c r="D4966">
        <v>0</v>
      </c>
      <c r="E4966" s="184"/>
      <c r="F4966" s="184"/>
      <c r="G4966" s="185"/>
      <c r="H4966" s="184"/>
      <c r="I4966" s="185"/>
      <c r="J4966" s="184"/>
      <c r="K4966" s="184"/>
    </row>
    <row r="4967" spans="1:11" ht="12.75">
      <c r="A4967">
        <v>798</v>
      </c>
      <c r="B4967">
        <v>794</v>
      </c>
      <c r="C4967" s="187">
        <v>8.699999809265137</v>
      </c>
      <c r="D4967">
        <v>0</v>
      </c>
      <c r="E4967" s="184"/>
      <c r="F4967" s="184"/>
      <c r="G4967" s="185"/>
      <c r="H4967" s="184"/>
      <c r="I4967" s="185"/>
      <c r="J4967" s="184"/>
      <c r="K4967" s="184"/>
    </row>
    <row r="4968" spans="1:11" ht="12.75">
      <c r="A4968">
        <v>798</v>
      </c>
      <c r="B4968">
        <v>795</v>
      </c>
      <c r="C4968" s="187">
        <v>4</v>
      </c>
      <c r="D4968">
        <v>0</v>
      </c>
      <c r="E4968" s="184"/>
      <c r="F4968" s="184"/>
      <c r="G4968" s="185"/>
      <c r="H4968" s="184"/>
      <c r="I4968" s="185"/>
      <c r="J4968" s="184"/>
      <c r="K4968" s="184"/>
    </row>
    <row r="4969" spans="1:11" ht="12.75">
      <c r="A4969">
        <v>798</v>
      </c>
      <c r="B4969">
        <v>799</v>
      </c>
      <c r="C4969" s="187">
        <v>6.800000190734863</v>
      </c>
      <c r="D4969">
        <v>0</v>
      </c>
      <c r="E4969" s="184"/>
      <c r="F4969" s="184"/>
      <c r="G4969" s="185"/>
      <c r="H4969" s="184"/>
      <c r="I4969" s="185"/>
      <c r="J4969" s="184"/>
      <c r="K4969" s="184"/>
    </row>
    <row r="4970" spans="1:11" ht="12.75">
      <c r="A4970">
        <v>798</v>
      </c>
      <c r="B4970">
        <v>801</v>
      </c>
      <c r="C4970" s="187">
        <v>5.400000095367432</v>
      </c>
      <c r="D4970">
        <v>0</v>
      </c>
      <c r="E4970" s="184"/>
      <c r="F4970" s="184"/>
      <c r="G4970" s="185"/>
      <c r="H4970" s="184"/>
      <c r="I4970" s="185"/>
      <c r="J4970" s="184"/>
      <c r="K4970" s="184"/>
    </row>
    <row r="4971" spans="1:11" ht="12.75">
      <c r="A4971">
        <v>799</v>
      </c>
      <c r="B4971">
        <v>795</v>
      </c>
      <c r="C4971" s="187">
        <v>9.5</v>
      </c>
      <c r="D4971">
        <v>0</v>
      </c>
      <c r="E4971" s="184"/>
      <c r="F4971" s="184"/>
      <c r="G4971" s="185"/>
      <c r="H4971" s="184"/>
      <c r="I4971" s="185"/>
      <c r="J4971" s="184"/>
      <c r="K4971" s="184"/>
    </row>
    <row r="4972" spans="1:11" ht="12.75">
      <c r="A4972">
        <v>799</v>
      </c>
      <c r="B4972">
        <v>798</v>
      </c>
      <c r="C4972" s="187">
        <v>6.800000190734863</v>
      </c>
      <c r="D4972">
        <v>0</v>
      </c>
      <c r="E4972" s="184"/>
      <c r="F4972" s="184"/>
      <c r="G4972" s="185"/>
      <c r="H4972" s="184"/>
      <c r="I4972" s="185"/>
      <c r="J4972" s="184"/>
      <c r="K4972" s="184"/>
    </row>
    <row r="4973" spans="1:11" ht="12.75">
      <c r="A4973">
        <v>801</v>
      </c>
      <c r="B4973">
        <v>791</v>
      </c>
      <c r="C4973" s="187">
        <v>9.899999618530273</v>
      </c>
      <c r="D4973">
        <v>0</v>
      </c>
      <c r="E4973" s="184"/>
      <c r="F4973" s="184"/>
      <c r="G4973" s="185"/>
      <c r="H4973" s="184"/>
      <c r="I4973" s="185"/>
      <c r="J4973" s="184"/>
      <c r="K4973" s="184"/>
    </row>
    <row r="4974" spans="1:11" ht="12.75">
      <c r="A4974">
        <v>801</v>
      </c>
      <c r="B4974">
        <v>794</v>
      </c>
      <c r="C4974" s="187">
        <v>4.800000190734863</v>
      </c>
      <c r="D4974">
        <v>0</v>
      </c>
      <c r="E4974" s="184"/>
      <c r="F4974" s="184"/>
      <c r="G4974" s="185"/>
      <c r="H4974" s="184"/>
      <c r="I4974" s="185"/>
      <c r="J4974" s="184"/>
      <c r="K4974" s="184"/>
    </row>
    <row r="4975" spans="1:11" ht="12.75">
      <c r="A4975">
        <v>801</v>
      </c>
      <c r="B4975">
        <v>795</v>
      </c>
      <c r="C4975" s="187">
        <v>5.699999809265137</v>
      </c>
      <c r="D4975">
        <v>0</v>
      </c>
      <c r="E4975" s="184"/>
      <c r="F4975" s="184"/>
      <c r="G4975" s="185"/>
      <c r="H4975" s="184"/>
      <c r="I4975" s="185"/>
      <c r="J4975" s="184"/>
      <c r="K4975" s="184"/>
    </row>
    <row r="4976" spans="1:11" ht="12.75">
      <c r="A4976">
        <v>801</v>
      </c>
      <c r="B4976">
        <v>798</v>
      </c>
      <c r="C4976" s="187">
        <v>5.400000095367432</v>
      </c>
      <c r="D4976">
        <v>0</v>
      </c>
      <c r="E4976" s="184"/>
      <c r="F4976" s="184"/>
      <c r="G4976" s="185"/>
      <c r="H4976" s="184"/>
      <c r="I4976" s="185"/>
      <c r="J4976" s="184"/>
      <c r="K4976" s="184"/>
    </row>
    <row r="4977" spans="1:11" ht="12.75">
      <c r="A4977">
        <v>801</v>
      </c>
      <c r="B4977">
        <v>805</v>
      </c>
      <c r="C4977" s="187">
        <v>12.600000381469727</v>
      </c>
      <c r="D4977">
        <v>0</v>
      </c>
      <c r="E4977" s="184"/>
      <c r="F4977" s="184"/>
      <c r="G4977" s="185"/>
      <c r="H4977" s="184"/>
      <c r="I4977" s="185"/>
      <c r="J4977" s="184"/>
      <c r="K4977" s="184"/>
    </row>
    <row r="4978" spans="1:11" ht="12.75">
      <c r="A4978">
        <v>801</v>
      </c>
      <c r="B4978">
        <v>807</v>
      </c>
      <c r="C4978" s="187">
        <v>8.600000381469727</v>
      </c>
      <c r="D4978">
        <v>0</v>
      </c>
      <c r="E4978" s="184"/>
      <c r="F4978" s="184"/>
      <c r="G4978" s="185"/>
      <c r="H4978" s="184"/>
      <c r="I4978" s="185"/>
      <c r="J4978" s="184"/>
      <c r="K4978" s="184"/>
    </row>
    <row r="4979" spans="1:11" ht="12.75">
      <c r="A4979">
        <v>801</v>
      </c>
      <c r="B4979">
        <v>809</v>
      </c>
      <c r="C4979" s="187">
        <v>9.300000190734863</v>
      </c>
      <c r="D4979">
        <v>0</v>
      </c>
      <c r="E4979" s="184"/>
      <c r="F4979" s="184"/>
      <c r="G4979" s="185"/>
      <c r="H4979" s="184"/>
      <c r="I4979" s="185"/>
      <c r="J4979" s="184"/>
      <c r="K4979" s="184"/>
    </row>
    <row r="4980" spans="1:11" ht="12.75">
      <c r="A4980">
        <v>801</v>
      </c>
      <c r="B4980">
        <v>810</v>
      </c>
      <c r="C4980" s="187">
        <v>11.699999809265137</v>
      </c>
      <c r="D4980">
        <v>0</v>
      </c>
      <c r="E4980" s="184"/>
      <c r="F4980" s="184"/>
      <c r="G4980" s="185"/>
      <c r="H4980" s="184"/>
      <c r="I4980" s="185"/>
      <c r="J4980" s="184"/>
      <c r="K4980" s="184"/>
    </row>
    <row r="4981" spans="1:11" ht="12.75">
      <c r="A4981">
        <v>805</v>
      </c>
      <c r="B4981">
        <v>696</v>
      </c>
      <c r="C4981" s="187">
        <v>130.89999389648438</v>
      </c>
      <c r="D4981">
        <v>0</v>
      </c>
      <c r="E4981" s="184"/>
      <c r="F4981" s="184"/>
      <c r="G4981" s="185"/>
      <c r="H4981" s="184"/>
      <c r="I4981" s="185"/>
      <c r="J4981" s="184"/>
      <c r="K4981" s="184"/>
    </row>
    <row r="4982" spans="1:11" ht="12.75">
      <c r="A4982">
        <v>805</v>
      </c>
      <c r="B4982">
        <v>740</v>
      </c>
      <c r="C4982" s="187">
        <v>72.5</v>
      </c>
      <c r="D4982">
        <v>0</v>
      </c>
      <c r="E4982" s="184"/>
      <c r="F4982" s="184"/>
      <c r="G4982" s="185"/>
      <c r="H4982" s="184"/>
      <c r="I4982" s="185"/>
      <c r="J4982" s="184"/>
      <c r="K4982" s="184"/>
    </row>
    <row r="4983" spans="1:11" ht="12.75">
      <c r="A4983">
        <v>805</v>
      </c>
      <c r="B4983">
        <v>746</v>
      </c>
      <c r="C4983" s="187">
        <v>70.5999984741211</v>
      </c>
      <c r="D4983">
        <v>0</v>
      </c>
      <c r="E4983" s="184"/>
      <c r="F4983" s="184"/>
      <c r="G4983" s="185"/>
      <c r="H4983" s="184"/>
      <c r="I4983" s="185"/>
      <c r="J4983" s="184"/>
      <c r="K4983" s="184"/>
    </row>
    <row r="4984" spans="1:11" ht="12.75">
      <c r="A4984">
        <v>805</v>
      </c>
      <c r="B4984">
        <v>763</v>
      </c>
      <c r="C4984" s="187">
        <v>54.70000076293945</v>
      </c>
      <c r="D4984">
        <v>0</v>
      </c>
      <c r="E4984" s="184"/>
      <c r="F4984" s="184"/>
      <c r="G4984" s="185"/>
      <c r="H4984" s="184"/>
      <c r="I4984" s="185"/>
      <c r="J4984" s="184"/>
      <c r="K4984" s="184"/>
    </row>
    <row r="4985" spans="1:11" ht="12.75">
      <c r="A4985">
        <v>805</v>
      </c>
      <c r="B4985">
        <v>794</v>
      </c>
      <c r="C4985" s="187">
        <v>13.5</v>
      </c>
      <c r="D4985">
        <v>0</v>
      </c>
      <c r="E4985" s="184"/>
      <c r="F4985" s="184"/>
      <c r="G4985" s="185"/>
      <c r="H4985" s="184"/>
      <c r="I4985" s="185"/>
      <c r="J4985" s="184"/>
      <c r="K4985" s="184"/>
    </row>
    <row r="4986" spans="1:11" ht="12.75">
      <c r="A4986">
        <v>805</v>
      </c>
      <c r="B4986">
        <v>801</v>
      </c>
      <c r="C4986" s="187">
        <v>12.600000381469727</v>
      </c>
      <c r="D4986">
        <v>0</v>
      </c>
      <c r="E4986" s="184"/>
      <c r="F4986" s="184"/>
      <c r="G4986" s="185"/>
      <c r="H4986" s="184"/>
      <c r="I4986" s="185"/>
      <c r="J4986" s="184"/>
      <c r="K4986" s="184"/>
    </row>
    <row r="4987" spans="1:11" ht="12.75">
      <c r="A4987">
        <v>805</v>
      </c>
      <c r="B4987">
        <v>813</v>
      </c>
      <c r="C4987" s="187">
        <v>11.699999809265137</v>
      </c>
      <c r="D4987">
        <v>0</v>
      </c>
      <c r="E4987" s="184"/>
      <c r="F4987" s="184"/>
      <c r="G4987" s="185"/>
      <c r="H4987" s="184"/>
      <c r="I4987" s="185"/>
      <c r="J4987" s="184"/>
      <c r="K4987" s="184"/>
    </row>
    <row r="4988" spans="1:11" ht="12.75">
      <c r="A4988">
        <v>805</v>
      </c>
      <c r="B4988">
        <v>815</v>
      </c>
      <c r="C4988" s="187">
        <v>11.899999618530273</v>
      </c>
      <c r="D4988">
        <v>0</v>
      </c>
      <c r="E4988" s="184"/>
      <c r="F4988" s="184"/>
      <c r="G4988" s="185"/>
      <c r="H4988" s="184"/>
      <c r="I4988" s="185"/>
      <c r="J4988" s="184"/>
      <c r="K4988" s="184"/>
    </row>
    <row r="4989" spans="1:11" ht="12.75">
      <c r="A4989">
        <v>805</v>
      </c>
      <c r="B4989">
        <v>817</v>
      </c>
      <c r="C4989" s="187">
        <v>20.299999237060547</v>
      </c>
      <c r="D4989">
        <v>0</v>
      </c>
      <c r="E4989" s="184"/>
      <c r="F4989" s="184"/>
      <c r="G4989" s="185"/>
      <c r="H4989" s="184"/>
      <c r="I4989" s="185"/>
      <c r="J4989" s="184"/>
      <c r="K4989" s="184"/>
    </row>
    <row r="4990" spans="1:11" ht="12.75">
      <c r="A4990">
        <v>805</v>
      </c>
      <c r="B4990">
        <v>819</v>
      </c>
      <c r="C4990" s="187">
        <v>18.200000762939453</v>
      </c>
      <c r="D4990">
        <v>0</v>
      </c>
      <c r="E4990" s="184"/>
      <c r="F4990" s="184"/>
      <c r="G4990" s="185"/>
      <c r="H4990" s="184"/>
      <c r="I4990" s="185"/>
      <c r="J4990" s="184"/>
      <c r="K4990" s="184"/>
    </row>
    <row r="4991" spans="1:11" ht="12.75">
      <c r="A4991">
        <v>805</v>
      </c>
      <c r="B4991">
        <v>928</v>
      </c>
      <c r="C4991" s="187">
        <v>15.5</v>
      </c>
      <c r="D4991">
        <v>0</v>
      </c>
      <c r="E4991" s="184"/>
      <c r="F4991" s="184"/>
      <c r="G4991" s="185"/>
      <c r="H4991" s="184"/>
      <c r="I4991" s="185"/>
      <c r="J4991" s="184"/>
      <c r="K4991" s="184"/>
    </row>
    <row r="4992" spans="1:11" ht="12.75">
      <c r="A4992">
        <v>805</v>
      </c>
      <c r="B4992">
        <v>929</v>
      </c>
      <c r="C4992" s="187">
        <v>11.300000190734863</v>
      </c>
      <c r="D4992">
        <v>0</v>
      </c>
      <c r="E4992" s="184"/>
      <c r="F4992" s="184"/>
      <c r="G4992" s="185"/>
      <c r="H4992" s="184"/>
      <c r="I4992" s="185"/>
      <c r="J4992" s="184"/>
      <c r="K4992" s="184"/>
    </row>
    <row r="4993" spans="1:11" ht="12.75">
      <c r="A4993">
        <v>805</v>
      </c>
      <c r="B4993">
        <v>930</v>
      </c>
      <c r="C4993" s="187">
        <v>25.899999618530273</v>
      </c>
      <c r="D4993">
        <v>0</v>
      </c>
      <c r="E4993" s="184"/>
      <c r="F4993" s="184"/>
      <c r="G4993" s="185"/>
      <c r="H4993" s="184"/>
      <c r="I4993" s="185"/>
      <c r="J4993" s="184"/>
      <c r="K4993" s="184"/>
    </row>
    <row r="4994" spans="1:11" ht="12.75">
      <c r="A4994">
        <v>805</v>
      </c>
      <c r="B4994">
        <v>933</v>
      </c>
      <c r="C4994" s="187">
        <v>42.20000076293945</v>
      </c>
      <c r="D4994">
        <v>0</v>
      </c>
      <c r="E4994" s="184"/>
      <c r="F4994" s="184"/>
      <c r="G4994" s="185"/>
      <c r="H4994" s="184"/>
      <c r="I4994" s="185"/>
      <c r="J4994" s="184"/>
      <c r="K4994" s="184"/>
    </row>
    <row r="4995" spans="1:11" ht="12.75">
      <c r="A4995">
        <v>807</v>
      </c>
      <c r="B4995">
        <v>791</v>
      </c>
      <c r="C4995" s="187">
        <v>18.299999237060547</v>
      </c>
      <c r="D4995">
        <v>0</v>
      </c>
      <c r="E4995" s="184"/>
      <c r="F4995" s="184"/>
      <c r="G4995" s="185"/>
      <c r="H4995" s="184"/>
      <c r="I4995" s="185"/>
      <c r="J4995" s="184"/>
      <c r="K4995" s="184"/>
    </row>
    <row r="4996" spans="1:11" ht="12.75">
      <c r="A4996">
        <v>807</v>
      </c>
      <c r="B4996">
        <v>793</v>
      </c>
      <c r="C4996" s="187">
        <v>15.800000190734863</v>
      </c>
      <c r="D4996">
        <v>0</v>
      </c>
      <c r="E4996" s="184"/>
      <c r="F4996" s="184"/>
      <c r="G4996" s="185"/>
      <c r="H4996" s="184"/>
      <c r="I4996" s="185"/>
      <c r="J4996" s="184"/>
      <c r="K4996" s="184"/>
    </row>
    <row r="4997" spans="1:11" ht="12.75">
      <c r="A4997">
        <v>807</v>
      </c>
      <c r="B4997">
        <v>801</v>
      </c>
      <c r="C4997" s="187">
        <v>8.600000381469727</v>
      </c>
      <c r="D4997">
        <v>0</v>
      </c>
      <c r="E4997" s="184"/>
      <c r="F4997" s="184"/>
      <c r="G4997" s="185"/>
      <c r="H4997" s="184"/>
      <c r="I4997" s="185"/>
      <c r="J4997" s="184"/>
      <c r="K4997" s="184"/>
    </row>
    <row r="4998" spans="1:11" ht="12.75">
      <c r="A4998">
        <v>807</v>
      </c>
      <c r="B4998">
        <v>809</v>
      </c>
      <c r="C4998" s="187">
        <v>10.199999809265137</v>
      </c>
      <c r="D4998">
        <v>0</v>
      </c>
      <c r="E4998" s="184"/>
      <c r="F4998" s="184"/>
      <c r="G4998" s="185"/>
      <c r="H4998" s="184"/>
      <c r="I4998" s="185"/>
      <c r="J4998" s="184"/>
      <c r="K4998" s="184"/>
    </row>
    <row r="4999" spans="1:11" ht="12.75">
      <c r="A4999">
        <v>807</v>
      </c>
      <c r="B4999">
        <v>810</v>
      </c>
      <c r="C4999" s="187">
        <v>6.599999904632568</v>
      </c>
      <c r="D4999">
        <v>0</v>
      </c>
      <c r="E4999" s="184"/>
      <c r="F4999" s="184"/>
      <c r="G4999" s="185"/>
      <c r="H4999" s="184"/>
      <c r="I4999" s="185"/>
      <c r="J4999" s="184"/>
      <c r="K4999" s="184"/>
    </row>
    <row r="5000" spans="1:11" ht="12.75">
      <c r="A5000">
        <v>807</v>
      </c>
      <c r="B5000">
        <v>819</v>
      </c>
      <c r="C5000" s="187">
        <v>14.800000190734863</v>
      </c>
      <c r="D5000">
        <v>0</v>
      </c>
      <c r="E5000" s="184"/>
      <c r="F5000" s="184"/>
      <c r="G5000" s="185"/>
      <c r="H5000" s="184"/>
      <c r="I5000" s="185"/>
      <c r="J5000" s="184"/>
      <c r="K5000" s="184"/>
    </row>
    <row r="5001" spans="1:11" ht="12.75">
      <c r="A5001">
        <v>809</v>
      </c>
      <c r="B5001">
        <v>801</v>
      </c>
      <c r="C5001" s="187">
        <v>9.300000190734863</v>
      </c>
      <c r="D5001">
        <v>0</v>
      </c>
      <c r="E5001" s="184"/>
      <c r="F5001" s="184"/>
      <c r="G5001" s="185"/>
      <c r="H5001" s="184"/>
      <c r="I5001" s="185"/>
      <c r="J5001" s="184"/>
      <c r="K5001" s="184"/>
    </row>
    <row r="5002" spans="1:11" ht="12.75">
      <c r="A5002">
        <v>809</v>
      </c>
      <c r="B5002">
        <v>807</v>
      </c>
      <c r="C5002" s="187">
        <v>10.199999809265137</v>
      </c>
      <c r="D5002">
        <v>0</v>
      </c>
      <c r="E5002" s="184"/>
      <c r="F5002" s="184"/>
      <c r="G5002" s="185"/>
      <c r="H5002" s="184"/>
      <c r="I5002" s="185"/>
      <c r="J5002" s="184"/>
      <c r="K5002" s="184"/>
    </row>
    <row r="5003" spans="1:11" ht="12.75">
      <c r="A5003">
        <v>809</v>
      </c>
      <c r="B5003">
        <v>810</v>
      </c>
      <c r="C5003" s="187">
        <v>5.5</v>
      </c>
      <c r="D5003">
        <v>0</v>
      </c>
      <c r="E5003" s="184"/>
      <c r="F5003" s="184"/>
      <c r="G5003" s="185"/>
      <c r="H5003" s="184"/>
      <c r="I5003" s="185"/>
      <c r="J5003" s="184"/>
      <c r="K5003" s="184"/>
    </row>
    <row r="5004" spans="1:11" ht="12.75">
      <c r="A5004">
        <v>810</v>
      </c>
      <c r="B5004">
        <v>794</v>
      </c>
      <c r="C5004" s="187">
        <v>16.799999237060547</v>
      </c>
      <c r="D5004">
        <v>0</v>
      </c>
      <c r="E5004" s="184"/>
      <c r="F5004" s="184"/>
      <c r="G5004" s="185"/>
      <c r="H5004" s="184"/>
      <c r="I5004" s="185"/>
      <c r="J5004" s="184"/>
      <c r="K5004" s="184"/>
    </row>
    <row r="5005" spans="1:11" ht="12.75">
      <c r="A5005">
        <v>810</v>
      </c>
      <c r="B5005">
        <v>801</v>
      </c>
      <c r="C5005" s="187">
        <v>11.699999809265137</v>
      </c>
      <c r="D5005">
        <v>0</v>
      </c>
      <c r="E5005" s="184"/>
      <c r="F5005" s="184"/>
      <c r="G5005" s="185"/>
      <c r="H5005" s="184"/>
      <c r="I5005" s="185"/>
      <c r="J5005" s="184"/>
      <c r="K5005" s="184"/>
    </row>
    <row r="5006" spans="1:11" ht="12.75">
      <c r="A5006">
        <v>810</v>
      </c>
      <c r="B5006">
        <v>807</v>
      </c>
      <c r="C5006" s="187">
        <v>6.599999904632568</v>
      </c>
      <c r="D5006">
        <v>0</v>
      </c>
      <c r="E5006" s="184"/>
      <c r="F5006" s="184"/>
      <c r="G5006" s="185"/>
      <c r="H5006" s="184"/>
      <c r="I5006" s="185"/>
      <c r="J5006" s="184"/>
      <c r="K5006" s="184"/>
    </row>
    <row r="5007" spans="1:11" ht="12.75">
      <c r="A5007">
        <v>810</v>
      </c>
      <c r="B5007">
        <v>809</v>
      </c>
      <c r="C5007" s="187">
        <v>5.5</v>
      </c>
      <c r="D5007">
        <v>0</v>
      </c>
      <c r="E5007" s="184"/>
      <c r="F5007" s="184"/>
      <c r="G5007" s="185"/>
      <c r="H5007" s="184"/>
      <c r="I5007" s="185"/>
      <c r="J5007" s="184"/>
      <c r="K5007" s="184"/>
    </row>
    <row r="5008" spans="1:11" ht="12.75">
      <c r="A5008">
        <v>810</v>
      </c>
      <c r="B5008">
        <v>813</v>
      </c>
      <c r="C5008" s="187">
        <v>12.5</v>
      </c>
      <c r="D5008">
        <v>0</v>
      </c>
      <c r="E5008" s="184"/>
      <c r="F5008" s="184"/>
      <c r="G5008" s="185"/>
      <c r="H5008" s="184"/>
      <c r="I5008" s="185"/>
      <c r="J5008" s="184"/>
      <c r="K5008" s="184"/>
    </row>
    <row r="5009" spans="1:11" ht="12.75">
      <c r="A5009">
        <v>810</v>
      </c>
      <c r="B5009">
        <v>817</v>
      </c>
      <c r="C5009" s="187">
        <v>20.899999618530273</v>
      </c>
      <c r="D5009">
        <v>0</v>
      </c>
      <c r="E5009" s="184"/>
      <c r="F5009" s="184"/>
      <c r="G5009" s="185"/>
      <c r="H5009" s="184"/>
      <c r="I5009" s="185"/>
      <c r="J5009" s="184"/>
      <c r="K5009" s="184"/>
    </row>
    <row r="5010" spans="1:11" ht="12.75">
      <c r="A5010">
        <v>810</v>
      </c>
      <c r="B5010">
        <v>819</v>
      </c>
      <c r="C5010" s="187">
        <v>12.199999809265137</v>
      </c>
      <c r="D5010">
        <v>0</v>
      </c>
      <c r="E5010" s="184"/>
      <c r="F5010" s="184"/>
      <c r="G5010" s="185"/>
      <c r="H5010" s="184"/>
      <c r="I5010" s="185"/>
      <c r="J5010" s="184"/>
      <c r="K5010" s="184"/>
    </row>
    <row r="5011" spans="1:11" ht="12.75">
      <c r="A5011">
        <v>813</v>
      </c>
      <c r="B5011">
        <v>805</v>
      </c>
      <c r="C5011" s="187">
        <v>11.699999809265137</v>
      </c>
      <c r="D5011">
        <v>0</v>
      </c>
      <c r="E5011" s="184"/>
      <c r="F5011" s="184"/>
      <c r="G5011" s="185"/>
      <c r="H5011" s="184"/>
      <c r="I5011" s="185"/>
      <c r="J5011" s="184"/>
      <c r="K5011" s="184"/>
    </row>
    <row r="5012" spans="1:11" ht="12.75">
      <c r="A5012">
        <v>813</v>
      </c>
      <c r="B5012">
        <v>810</v>
      </c>
      <c r="C5012" s="187">
        <v>12.5</v>
      </c>
      <c r="D5012">
        <v>0</v>
      </c>
      <c r="E5012" s="184"/>
      <c r="F5012" s="184"/>
      <c r="G5012" s="185"/>
      <c r="H5012" s="184"/>
      <c r="I5012" s="185"/>
      <c r="J5012" s="184"/>
      <c r="K5012" s="184"/>
    </row>
    <row r="5013" spans="1:11" ht="12.75">
      <c r="A5013">
        <v>813</v>
      </c>
      <c r="B5013">
        <v>815</v>
      </c>
      <c r="C5013" s="187">
        <v>5</v>
      </c>
      <c r="D5013">
        <v>0</v>
      </c>
      <c r="E5013" s="184"/>
      <c r="F5013" s="184"/>
      <c r="G5013" s="185"/>
      <c r="H5013" s="184"/>
      <c r="I5013" s="185"/>
      <c r="J5013" s="184"/>
      <c r="K5013" s="184"/>
    </row>
    <row r="5014" spans="1:11" ht="12.75">
      <c r="A5014">
        <v>813</v>
      </c>
      <c r="B5014">
        <v>817</v>
      </c>
      <c r="C5014" s="187">
        <v>9.199999809265137</v>
      </c>
      <c r="D5014">
        <v>0</v>
      </c>
      <c r="E5014" s="184"/>
      <c r="F5014" s="184"/>
      <c r="G5014" s="185"/>
      <c r="H5014" s="184"/>
      <c r="I5014" s="185"/>
      <c r="J5014" s="184"/>
      <c r="K5014" s="184"/>
    </row>
    <row r="5015" spans="1:11" ht="12.75">
      <c r="A5015">
        <v>813</v>
      </c>
      <c r="B5015">
        <v>819</v>
      </c>
      <c r="C5015" s="187">
        <v>7.699999809265137</v>
      </c>
      <c r="D5015">
        <v>0</v>
      </c>
      <c r="E5015" s="184"/>
      <c r="F5015" s="184"/>
      <c r="G5015" s="185"/>
      <c r="H5015" s="184"/>
      <c r="I5015" s="185"/>
      <c r="J5015" s="184"/>
      <c r="K5015" s="184"/>
    </row>
    <row r="5016" spans="1:11" ht="12.75">
      <c r="A5016">
        <v>813</v>
      </c>
      <c r="B5016">
        <v>820</v>
      </c>
      <c r="C5016" s="187">
        <v>13.199999809265137</v>
      </c>
      <c r="D5016">
        <v>0</v>
      </c>
      <c r="E5016" s="184"/>
      <c r="F5016" s="184"/>
      <c r="G5016" s="185"/>
      <c r="H5016" s="184"/>
      <c r="I5016" s="185"/>
      <c r="J5016" s="184"/>
      <c r="K5016" s="184"/>
    </row>
    <row r="5017" spans="1:11" ht="12.75">
      <c r="A5017">
        <v>813</v>
      </c>
      <c r="B5017">
        <v>825</v>
      </c>
      <c r="C5017" s="187">
        <v>17.5</v>
      </c>
      <c r="D5017">
        <v>0</v>
      </c>
      <c r="E5017" s="184"/>
      <c r="F5017" s="184"/>
      <c r="G5017" s="185"/>
      <c r="H5017" s="184"/>
      <c r="I5017" s="185"/>
      <c r="J5017" s="184"/>
      <c r="K5017" s="184"/>
    </row>
    <row r="5018" spans="1:11" ht="12.75">
      <c r="A5018">
        <v>815</v>
      </c>
      <c r="B5018">
        <v>805</v>
      </c>
      <c r="C5018" s="187">
        <v>11.899999618530273</v>
      </c>
      <c r="D5018">
        <v>0</v>
      </c>
      <c r="E5018" s="184"/>
      <c r="F5018" s="184"/>
      <c r="G5018" s="185"/>
      <c r="H5018" s="184"/>
      <c r="I5018" s="185"/>
      <c r="J5018" s="184"/>
      <c r="K5018" s="184"/>
    </row>
    <row r="5019" spans="1:11" ht="12.75">
      <c r="A5019">
        <v>815</v>
      </c>
      <c r="B5019">
        <v>813</v>
      </c>
      <c r="C5019" s="187">
        <v>5</v>
      </c>
      <c r="D5019">
        <v>0</v>
      </c>
      <c r="E5019" s="184"/>
      <c r="F5019" s="184"/>
      <c r="G5019" s="185"/>
      <c r="H5019" s="184"/>
      <c r="I5019" s="185"/>
      <c r="J5019" s="184"/>
      <c r="K5019" s="184"/>
    </row>
    <row r="5020" spans="1:11" ht="12.75">
      <c r="A5020">
        <v>815</v>
      </c>
      <c r="B5020">
        <v>817</v>
      </c>
      <c r="C5020" s="187">
        <v>8.899999618530273</v>
      </c>
      <c r="D5020">
        <v>0</v>
      </c>
      <c r="E5020" s="184"/>
      <c r="F5020" s="184"/>
      <c r="G5020" s="185"/>
      <c r="H5020" s="184"/>
      <c r="I5020" s="185"/>
      <c r="J5020" s="184"/>
      <c r="K5020" s="184"/>
    </row>
    <row r="5021" spans="1:11" ht="12.75">
      <c r="A5021">
        <v>815</v>
      </c>
      <c r="B5021">
        <v>819</v>
      </c>
      <c r="C5021" s="187">
        <v>12.100000381469727</v>
      </c>
      <c r="D5021">
        <v>0</v>
      </c>
      <c r="E5021" s="184"/>
      <c r="F5021" s="184"/>
      <c r="G5021" s="185"/>
      <c r="H5021" s="184"/>
      <c r="I5021" s="185"/>
      <c r="J5021" s="184"/>
      <c r="K5021" s="184"/>
    </row>
    <row r="5022" spans="1:11" ht="12.75">
      <c r="A5022">
        <v>815</v>
      </c>
      <c r="B5022">
        <v>820</v>
      </c>
      <c r="C5022" s="187">
        <v>16.700000762939453</v>
      </c>
      <c r="D5022">
        <v>0</v>
      </c>
      <c r="E5022" s="184"/>
      <c r="F5022" s="184"/>
      <c r="G5022" s="185"/>
      <c r="H5022" s="184"/>
      <c r="I5022" s="185"/>
      <c r="J5022" s="184"/>
      <c r="K5022" s="184"/>
    </row>
    <row r="5023" spans="1:11" ht="12.75">
      <c r="A5023">
        <v>815</v>
      </c>
      <c r="B5023">
        <v>825</v>
      </c>
      <c r="C5023" s="187">
        <v>19.5</v>
      </c>
      <c r="D5023">
        <v>0</v>
      </c>
      <c r="E5023" s="184"/>
      <c r="F5023" s="184"/>
      <c r="G5023" s="185"/>
      <c r="H5023" s="184"/>
      <c r="I5023" s="185"/>
      <c r="J5023" s="184"/>
      <c r="K5023" s="184"/>
    </row>
    <row r="5024" spans="1:11" ht="12.75">
      <c r="A5024">
        <v>815</v>
      </c>
      <c r="B5024">
        <v>924</v>
      </c>
      <c r="C5024" s="187">
        <v>35.400001525878906</v>
      </c>
      <c r="D5024">
        <v>0</v>
      </c>
      <c r="E5024" s="184"/>
      <c r="F5024" s="184"/>
      <c r="G5024" s="185"/>
      <c r="H5024" s="184"/>
      <c r="I5024" s="185"/>
      <c r="J5024" s="184"/>
      <c r="K5024" s="184"/>
    </row>
    <row r="5025" spans="1:11" ht="12.75">
      <c r="A5025">
        <v>815</v>
      </c>
      <c r="B5025">
        <v>928</v>
      </c>
      <c r="C5025" s="187">
        <v>6.5</v>
      </c>
      <c r="D5025">
        <v>0</v>
      </c>
      <c r="E5025" s="184"/>
      <c r="F5025" s="184"/>
      <c r="G5025" s="185"/>
      <c r="H5025" s="184"/>
      <c r="I5025" s="185"/>
      <c r="J5025" s="184"/>
      <c r="K5025" s="184"/>
    </row>
    <row r="5026" spans="1:11" ht="12.75">
      <c r="A5026">
        <v>815</v>
      </c>
      <c r="B5026">
        <v>929</v>
      </c>
      <c r="C5026" s="187">
        <v>11</v>
      </c>
      <c r="D5026">
        <v>0</v>
      </c>
      <c r="E5026" s="184"/>
      <c r="F5026" s="184"/>
      <c r="G5026" s="185"/>
      <c r="H5026" s="184"/>
      <c r="I5026" s="185"/>
      <c r="J5026" s="184"/>
      <c r="K5026" s="184"/>
    </row>
    <row r="5027" spans="1:11" ht="12.75">
      <c r="A5027">
        <v>817</v>
      </c>
      <c r="B5027">
        <v>805</v>
      </c>
      <c r="C5027" s="187">
        <v>20.299999237060547</v>
      </c>
      <c r="D5027">
        <v>0</v>
      </c>
      <c r="E5027" s="184"/>
      <c r="F5027" s="184"/>
      <c r="G5027" s="185"/>
      <c r="H5027" s="184"/>
      <c r="I5027" s="185"/>
      <c r="J5027" s="184"/>
      <c r="K5027" s="184"/>
    </row>
    <row r="5028" spans="1:11" ht="12.75">
      <c r="A5028">
        <v>817</v>
      </c>
      <c r="B5028">
        <v>810</v>
      </c>
      <c r="C5028" s="187">
        <v>20.899999618530273</v>
      </c>
      <c r="D5028">
        <v>0</v>
      </c>
      <c r="E5028" s="184"/>
      <c r="F5028" s="184"/>
      <c r="G5028" s="185"/>
      <c r="H5028" s="184"/>
      <c r="I5028" s="185"/>
      <c r="J5028" s="184"/>
      <c r="K5028" s="184"/>
    </row>
    <row r="5029" spans="1:11" ht="12.75">
      <c r="A5029">
        <v>817</v>
      </c>
      <c r="B5029">
        <v>813</v>
      </c>
      <c r="C5029" s="187">
        <v>9.199999809265137</v>
      </c>
      <c r="D5029">
        <v>0</v>
      </c>
      <c r="E5029" s="184"/>
      <c r="F5029" s="184"/>
      <c r="G5029" s="185"/>
      <c r="H5029" s="184"/>
      <c r="I5029" s="185"/>
      <c r="J5029" s="184"/>
      <c r="K5029" s="184"/>
    </row>
    <row r="5030" spans="1:11" ht="12.75">
      <c r="A5030">
        <v>817</v>
      </c>
      <c r="B5030">
        <v>815</v>
      </c>
      <c r="C5030" s="187">
        <v>8.899999618530273</v>
      </c>
      <c r="D5030">
        <v>0</v>
      </c>
      <c r="E5030" s="184"/>
      <c r="F5030" s="184"/>
      <c r="G5030" s="185"/>
      <c r="H5030" s="184"/>
      <c r="I5030" s="185"/>
      <c r="J5030" s="184"/>
      <c r="K5030" s="184"/>
    </row>
    <row r="5031" spans="1:11" ht="12.75">
      <c r="A5031">
        <v>817</v>
      </c>
      <c r="B5031">
        <v>819</v>
      </c>
      <c r="C5031" s="187">
        <v>10.600000381469727</v>
      </c>
      <c r="D5031">
        <v>0</v>
      </c>
      <c r="E5031" s="184"/>
      <c r="F5031" s="184"/>
      <c r="G5031" s="185"/>
      <c r="H5031" s="184"/>
      <c r="I5031" s="185"/>
      <c r="J5031" s="184"/>
      <c r="K5031" s="184"/>
    </row>
    <row r="5032" spans="1:11" ht="12.75">
      <c r="A5032">
        <v>817</v>
      </c>
      <c r="B5032">
        <v>820</v>
      </c>
      <c r="C5032" s="187">
        <v>11.5</v>
      </c>
      <c r="D5032">
        <v>0</v>
      </c>
      <c r="E5032" s="184"/>
      <c r="F5032" s="184"/>
      <c r="G5032" s="185"/>
      <c r="H5032" s="184"/>
      <c r="I5032" s="185"/>
      <c r="J5032" s="184"/>
      <c r="K5032" s="184"/>
    </row>
    <row r="5033" spans="1:11" ht="12.75">
      <c r="A5033">
        <v>817</v>
      </c>
      <c r="B5033">
        <v>821</v>
      </c>
      <c r="C5033" s="187">
        <v>6.199999809265137</v>
      </c>
      <c r="D5033">
        <v>0</v>
      </c>
      <c r="E5033" s="184"/>
      <c r="F5033" s="184"/>
      <c r="G5033" s="185"/>
      <c r="H5033" s="184"/>
      <c r="I5033" s="185"/>
      <c r="J5033" s="184"/>
      <c r="K5033" s="184"/>
    </row>
    <row r="5034" spans="1:11" ht="12.75">
      <c r="A5034">
        <v>817</v>
      </c>
      <c r="B5034">
        <v>825</v>
      </c>
      <c r="C5034" s="187">
        <v>12.199999809265137</v>
      </c>
      <c r="D5034">
        <v>0</v>
      </c>
      <c r="E5034" s="184"/>
      <c r="F5034" s="184"/>
      <c r="G5034" s="185"/>
      <c r="H5034" s="184"/>
      <c r="I5034" s="185"/>
      <c r="J5034" s="184"/>
      <c r="K5034" s="184"/>
    </row>
    <row r="5035" spans="1:11" ht="12.75">
      <c r="A5035">
        <v>817</v>
      </c>
      <c r="B5035">
        <v>924</v>
      </c>
      <c r="C5035" s="187">
        <v>28.299999237060547</v>
      </c>
      <c r="D5035">
        <v>0</v>
      </c>
      <c r="E5035" s="184"/>
      <c r="F5035" s="184"/>
      <c r="G5035" s="185"/>
      <c r="H5035" s="184"/>
      <c r="I5035" s="185"/>
      <c r="J5035" s="184"/>
      <c r="K5035" s="184"/>
    </row>
    <row r="5036" spans="1:11" ht="12.75">
      <c r="A5036">
        <v>817</v>
      </c>
      <c r="B5036">
        <v>928</v>
      </c>
      <c r="C5036" s="187">
        <v>11.100000381469727</v>
      </c>
      <c r="D5036">
        <v>0</v>
      </c>
      <c r="E5036" s="184"/>
      <c r="F5036" s="184"/>
      <c r="G5036" s="185"/>
      <c r="H5036" s="184"/>
      <c r="I5036" s="185"/>
      <c r="J5036" s="184"/>
      <c r="K5036" s="184"/>
    </row>
    <row r="5037" spans="1:11" ht="12.75">
      <c r="A5037">
        <v>817</v>
      </c>
      <c r="B5037">
        <v>929</v>
      </c>
      <c r="C5037" s="187">
        <v>19</v>
      </c>
      <c r="D5037">
        <v>0</v>
      </c>
      <c r="E5037" s="184"/>
      <c r="F5037" s="184"/>
      <c r="G5037" s="185"/>
      <c r="H5037" s="184"/>
      <c r="I5037" s="185"/>
      <c r="J5037" s="184"/>
      <c r="K5037" s="184"/>
    </row>
    <row r="5038" spans="1:11" ht="12.75">
      <c r="A5038">
        <v>819</v>
      </c>
      <c r="B5038">
        <v>805</v>
      </c>
      <c r="C5038" s="187">
        <v>18.200000762939453</v>
      </c>
      <c r="D5038">
        <v>0</v>
      </c>
      <c r="E5038" s="184"/>
      <c r="F5038" s="184"/>
      <c r="G5038" s="185"/>
      <c r="H5038" s="184"/>
      <c r="I5038" s="185"/>
      <c r="J5038" s="184"/>
      <c r="K5038" s="184"/>
    </row>
    <row r="5039" spans="1:11" ht="12.75">
      <c r="A5039">
        <v>819</v>
      </c>
      <c r="B5039">
        <v>807</v>
      </c>
      <c r="C5039" s="187">
        <v>14.800000190734863</v>
      </c>
      <c r="D5039">
        <v>0</v>
      </c>
      <c r="E5039" s="184"/>
      <c r="F5039" s="184"/>
      <c r="G5039" s="185"/>
      <c r="H5039" s="184"/>
      <c r="I5039" s="185"/>
      <c r="J5039" s="184"/>
      <c r="K5039" s="184"/>
    </row>
    <row r="5040" spans="1:11" ht="12.75">
      <c r="A5040">
        <v>819</v>
      </c>
      <c r="B5040">
        <v>810</v>
      </c>
      <c r="C5040" s="187">
        <v>12.199999809265137</v>
      </c>
      <c r="D5040">
        <v>0</v>
      </c>
      <c r="E5040" s="184"/>
      <c r="F5040" s="184"/>
      <c r="G5040" s="185"/>
      <c r="H5040" s="184"/>
      <c r="I5040" s="185"/>
      <c r="J5040" s="184"/>
      <c r="K5040" s="184"/>
    </row>
    <row r="5041" spans="1:11" ht="12.75">
      <c r="A5041">
        <v>819</v>
      </c>
      <c r="B5041">
        <v>813</v>
      </c>
      <c r="C5041" s="187">
        <v>7.699999809265137</v>
      </c>
      <c r="D5041">
        <v>0</v>
      </c>
      <c r="E5041" s="184"/>
      <c r="F5041" s="184"/>
      <c r="G5041" s="185"/>
      <c r="H5041" s="184"/>
      <c r="I5041" s="185"/>
      <c r="J5041" s="184"/>
      <c r="K5041" s="184"/>
    </row>
    <row r="5042" spans="1:11" ht="12.75">
      <c r="A5042">
        <v>819</v>
      </c>
      <c r="B5042">
        <v>815</v>
      </c>
      <c r="C5042" s="187">
        <v>12.100000381469727</v>
      </c>
      <c r="D5042">
        <v>0</v>
      </c>
      <c r="E5042" s="184"/>
      <c r="F5042" s="184"/>
      <c r="G5042" s="185"/>
      <c r="H5042" s="184"/>
      <c r="I5042" s="185"/>
      <c r="J5042" s="184"/>
      <c r="K5042" s="184"/>
    </row>
    <row r="5043" spans="1:11" ht="12.75">
      <c r="A5043">
        <v>819</v>
      </c>
      <c r="B5043">
        <v>817</v>
      </c>
      <c r="C5043" s="187">
        <v>10.600000381469727</v>
      </c>
      <c r="D5043">
        <v>0</v>
      </c>
      <c r="E5043" s="184"/>
      <c r="F5043" s="184"/>
      <c r="G5043" s="185"/>
      <c r="H5043" s="184"/>
      <c r="I5043" s="185"/>
      <c r="J5043" s="184"/>
      <c r="K5043" s="184"/>
    </row>
    <row r="5044" spans="1:11" ht="12.75">
      <c r="A5044">
        <v>819</v>
      </c>
      <c r="B5044">
        <v>820</v>
      </c>
      <c r="C5044" s="187">
        <v>6.300000190734863</v>
      </c>
      <c r="D5044">
        <v>0</v>
      </c>
      <c r="E5044" s="184"/>
      <c r="F5044" s="184"/>
      <c r="G5044" s="185"/>
      <c r="H5044" s="184"/>
      <c r="I5044" s="185"/>
      <c r="J5044" s="184"/>
      <c r="K5044" s="184"/>
    </row>
    <row r="5045" spans="1:11" ht="12.75">
      <c r="A5045">
        <v>819</v>
      </c>
      <c r="B5045">
        <v>825</v>
      </c>
      <c r="C5045" s="187">
        <v>12.399999618530273</v>
      </c>
      <c r="D5045">
        <v>0</v>
      </c>
      <c r="E5045" s="184"/>
      <c r="F5045" s="184"/>
      <c r="G5045" s="185"/>
      <c r="H5045" s="184"/>
      <c r="I5045" s="185"/>
      <c r="J5045" s="184"/>
      <c r="K5045" s="184"/>
    </row>
    <row r="5046" spans="1:11" ht="12.75">
      <c r="A5046">
        <v>819</v>
      </c>
      <c r="B5046">
        <v>826</v>
      </c>
      <c r="C5046" s="187">
        <v>14.800000190734863</v>
      </c>
      <c r="D5046">
        <v>0</v>
      </c>
      <c r="E5046" s="184"/>
      <c r="F5046" s="184"/>
      <c r="G5046" s="185"/>
      <c r="H5046" s="184"/>
      <c r="I5046" s="185"/>
      <c r="J5046" s="184"/>
      <c r="K5046" s="184"/>
    </row>
    <row r="5047" spans="1:11" ht="12.75">
      <c r="A5047">
        <v>819</v>
      </c>
      <c r="B5047">
        <v>928</v>
      </c>
      <c r="C5047" s="187">
        <v>18.299999237060547</v>
      </c>
      <c r="D5047">
        <v>0</v>
      </c>
      <c r="E5047" s="184"/>
      <c r="F5047" s="184"/>
      <c r="G5047" s="185"/>
      <c r="H5047" s="184"/>
      <c r="I5047" s="185"/>
      <c r="J5047" s="184"/>
      <c r="K5047" s="184"/>
    </row>
    <row r="5048" spans="1:11" ht="12.75">
      <c r="A5048">
        <v>820</v>
      </c>
      <c r="B5048">
        <v>813</v>
      </c>
      <c r="C5048" s="187">
        <v>13.199999809265137</v>
      </c>
      <c r="D5048">
        <v>0</v>
      </c>
      <c r="E5048" s="184"/>
      <c r="F5048" s="184"/>
      <c r="G5048" s="185"/>
      <c r="H5048" s="184"/>
      <c r="I5048" s="185"/>
      <c r="J5048" s="184"/>
      <c r="K5048" s="184"/>
    </row>
    <row r="5049" spans="1:11" ht="12.75">
      <c r="A5049">
        <v>820</v>
      </c>
      <c r="B5049">
        <v>815</v>
      </c>
      <c r="C5049" s="187">
        <v>16.700000762939453</v>
      </c>
      <c r="D5049">
        <v>0</v>
      </c>
      <c r="E5049" s="184"/>
      <c r="F5049" s="184"/>
      <c r="G5049" s="185"/>
      <c r="H5049" s="184"/>
      <c r="I5049" s="185"/>
      <c r="J5049" s="184"/>
      <c r="K5049" s="184"/>
    </row>
    <row r="5050" spans="1:11" ht="12.75">
      <c r="A5050">
        <v>820</v>
      </c>
      <c r="B5050">
        <v>817</v>
      </c>
      <c r="C5050" s="187">
        <v>11.5</v>
      </c>
      <c r="D5050">
        <v>0</v>
      </c>
      <c r="E5050" s="184"/>
      <c r="F5050" s="184"/>
      <c r="G5050" s="185"/>
      <c r="H5050" s="184"/>
      <c r="I5050" s="185"/>
      <c r="J5050" s="184"/>
      <c r="K5050" s="184"/>
    </row>
    <row r="5051" spans="1:11" ht="12.75">
      <c r="A5051">
        <v>820</v>
      </c>
      <c r="B5051">
        <v>819</v>
      </c>
      <c r="C5051" s="187">
        <v>6.300000190734863</v>
      </c>
      <c r="D5051">
        <v>0</v>
      </c>
      <c r="E5051" s="184"/>
      <c r="F5051" s="184"/>
      <c r="G5051" s="185"/>
      <c r="H5051" s="184"/>
      <c r="I5051" s="185"/>
      <c r="J5051" s="184"/>
      <c r="K5051" s="184"/>
    </row>
    <row r="5052" spans="1:11" ht="12.75">
      <c r="A5052">
        <v>820</v>
      </c>
      <c r="B5052">
        <v>825</v>
      </c>
      <c r="C5052" s="187">
        <v>7</v>
      </c>
      <c r="D5052">
        <v>0</v>
      </c>
      <c r="E5052" s="184"/>
      <c r="F5052" s="184"/>
      <c r="G5052" s="185"/>
      <c r="H5052" s="184"/>
      <c r="I5052" s="185"/>
      <c r="J5052" s="184"/>
      <c r="K5052" s="184"/>
    </row>
    <row r="5053" spans="1:11" ht="12.75">
      <c r="A5053">
        <v>820</v>
      </c>
      <c r="B5053">
        <v>826</v>
      </c>
      <c r="C5053" s="187">
        <v>8.600000381469727</v>
      </c>
      <c r="D5053">
        <v>0</v>
      </c>
      <c r="E5053" s="184"/>
      <c r="F5053" s="184"/>
      <c r="G5053" s="185"/>
      <c r="H5053" s="184"/>
      <c r="I5053" s="185"/>
      <c r="J5053" s="184"/>
      <c r="K5053" s="184"/>
    </row>
    <row r="5054" spans="1:11" ht="12.75">
      <c r="A5054">
        <v>820</v>
      </c>
      <c r="B5054">
        <v>928</v>
      </c>
      <c r="C5054" s="187">
        <v>21.600000381469727</v>
      </c>
      <c r="D5054">
        <v>0</v>
      </c>
      <c r="E5054" s="184"/>
      <c r="F5054" s="184"/>
      <c r="G5054" s="185"/>
      <c r="H5054" s="184"/>
      <c r="I5054" s="185"/>
      <c r="J5054" s="184"/>
      <c r="K5054" s="184"/>
    </row>
    <row r="5055" spans="1:11" ht="12.75">
      <c r="A5055">
        <v>821</v>
      </c>
      <c r="B5055">
        <v>817</v>
      </c>
      <c r="C5055" s="187">
        <v>6.199999809265137</v>
      </c>
      <c r="D5055">
        <v>0</v>
      </c>
      <c r="E5055" s="184"/>
      <c r="F5055" s="184"/>
      <c r="G5055" s="185"/>
      <c r="H5055" s="184"/>
      <c r="I5055" s="185"/>
      <c r="J5055" s="184"/>
      <c r="K5055" s="184"/>
    </row>
    <row r="5056" spans="1:11" ht="12.75">
      <c r="A5056">
        <v>821</v>
      </c>
      <c r="B5056">
        <v>822</v>
      </c>
      <c r="C5056" s="187">
        <v>7</v>
      </c>
      <c r="D5056">
        <v>0</v>
      </c>
      <c r="E5056" s="184"/>
      <c r="F5056" s="184"/>
      <c r="G5056" s="185"/>
      <c r="H5056" s="184"/>
      <c r="I5056" s="185"/>
      <c r="J5056" s="184"/>
      <c r="K5056" s="184"/>
    </row>
    <row r="5057" spans="1:11" ht="12.75">
      <c r="A5057">
        <v>821</v>
      </c>
      <c r="B5057">
        <v>924</v>
      </c>
      <c r="C5057" s="187">
        <v>23.200000762939453</v>
      </c>
      <c r="D5057">
        <v>0</v>
      </c>
      <c r="E5057" s="184"/>
      <c r="F5057" s="184"/>
      <c r="G5057" s="185"/>
      <c r="H5057" s="184"/>
      <c r="I5057" s="185"/>
      <c r="J5057" s="184"/>
      <c r="K5057" s="184"/>
    </row>
    <row r="5058" spans="1:11" ht="12.75">
      <c r="A5058">
        <v>822</v>
      </c>
      <c r="B5058">
        <v>821</v>
      </c>
      <c r="C5058" s="187">
        <v>7</v>
      </c>
      <c r="D5058">
        <v>0</v>
      </c>
      <c r="E5058" s="184"/>
      <c r="F5058" s="184"/>
      <c r="G5058" s="185"/>
      <c r="H5058" s="184"/>
      <c r="I5058" s="185"/>
      <c r="J5058" s="184"/>
      <c r="K5058" s="184"/>
    </row>
    <row r="5059" spans="1:11" ht="12.75">
      <c r="A5059">
        <v>822</v>
      </c>
      <c r="B5059">
        <v>823</v>
      </c>
      <c r="C5059" s="187">
        <v>4.199999809265137</v>
      </c>
      <c r="D5059">
        <v>0</v>
      </c>
      <c r="E5059" s="184"/>
      <c r="F5059" s="184"/>
      <c r="G5059" s="185"/>
      <c r="H5059" s="184"/>
      <c r="I5059" s="185"/>
      <c r="J5059" s="184"/>
      <c r="K5059" s="184"/>
    </row>
    <row r="5060" spans="1:11" ht="12.75">
      <c r="A5060">
        <v>822</v>
      </c>
      <c r="B5060">
        <v>827</v>
      </c>
      <c r="C5060" s="187">
        <v>11.510000228881836</v>
      </c>
      <c r="D5060">
        <v>0</v>
      </c>
      <c r="E5060" s="184"/>
      <c r="F5060" s="184"/>
      <c r="G5060" s="185"/>
      <c r="H5060" s="184"/>
      <c r="I5060" s="185"/>
      <c r="J5060" s="184"/>
      <c r="K5060" s="184"/>
    </row>
    <row r="5061" spans="1:11" ht="12.75">
      <c r="A5061">
        <v>822</v>
      </c>
      <c r="B5061">
        <v>831</v>
      </c>
      <c r="C5061" s="187">
        <v>17.350000381469727</v>
      </c>
      <c r="D5061">
        <v>0</v>
      </c>
      <c r="E5061" s="184"/>
      <c r="F5061" s="184"/>
      <c r="G5061" s="185"/>
      <c r="H5061" s="184"/>
      <c r="I5061" s="185"/>
      <c r="J5061" s="184"/>
      <c r="K5061" s="184"/>
    </row>
    <row r="5062" spans="1:11" ht="12.75">
      <c r="A5062">
        <v>822</v>
      </c>
      <c r="B5062">
        <v>838</v>
      </c>
      <c r="C5062" s="187">
        <v>35.060001373291016</v>
      </c>
      <c r="D5062">
        <v>0</v>
      </c>
      <c r="E5062" s="184"/>
      <c r="F5062" s="184"/>
      <c r="G5062" s="185"/>
      <c r="H5062" s="184"/>
      <c r="I5062" s="185"/>
      <c r="J5062" s="184"/>
      <c r="K5062" s="184"/>
    </row>
    <row r="5063" spans="1:11" ht="12.75">
      <c r="A5063">
        <v>822</v>
      </c>
      <c r="B5063">
        <v>919</v>
      </c>
      <c r="C5063" s="187">
        <v>38.29999923706055</v>
      </c>
      <c r="D5063">
        <v>0</v>
      </c>
      <c r="E5063" s="184"/>
      <c r="F5063" s="184"/>
      <c r="G5063" s="185"/>
      <c r="H5063" s="184"/>
      <c r="I5063" s="185"/>
      <c r="J5063" s="184"/>
      <c r="K5063" s="184"/>
    </row>
    <row r="5064" spans="1:11" ht="12.75">
      <c r="A5064">
        <v>822</v>
      </c>
      <c r="B5064">
        <v>922</v>
      </c>
      <c r="C5064" s="187">
        <v>50.45000076293945</v>
      </c>
      <c r="D5064">
        <v>0</v>
      </c>
      <c r="E5064" s="184"/>
      <c r="F5064" s="184"/>
      <c r="G5064" s="185"/>
      <c r="H5064" s="184"/>
      <c r="I5064" s="185"/>
      <c r="J5064" s="184"/>
      <c r="K5064" s="184"/>
    </row>
    <row r="5065" spans="1:11" ht="12.75">
      <c r="A5065">
        <v>822</v>
      </c>
      <c r="B5065">
        <v>924</v>
      </c>
      <c r="C5065" s="187">
        <v>20.299999237060547</v>
      </c>
      <c r="D5065">
        <v>0</v>
      </c>
      <c r="E5065" s="184"/>
      <c r="F5065" s="184"/>
      <c r="G5065" s="185"/>
      <c r="H5065" s="184"/>
      <c r="I5065" s="185"/>
      <c r="J5065" s="184"/>
      <c r="K5065" s="184"/>
    </row>
    <row r="5066" spans="1:11" ht="12.75">
      <c r="A5066">
        <v>823</v>
      </c>
      <c r="B5066">
        <v>822</v>
      </c>
      <c r="C5066" s="187">
        <v>4.199999809265137</v>
      </c>
      <c r="D5066">
        <v>0</v>
      </c>
      <c r="E5066" s="184"/>
      <c r="F5066" s="184"/>
      <c r="G5066" s="185"/>
      <c r="H5066" s="184"/>
      <c r="I5066" s="185"/>
      <c r="J5066" s="184"/>
      <c r="K5066" s="184"/>
    </row>
    <row r="5067" spans="1:11" ht="12.75">
      <c r="A5067">
        <v>823</v>
      </c>
      <c r="B5067">
        <v>827</v>
      </c>
      <c r="C5067" s="187">
        <v>7.900000095367432</v>
      </c>
      <c r="D5067">
        <v>0</v>
      </c>
      <c r="E5067" s="184"/>
      <c r="F5067" s="184"/>
      <c r="G5067" s="185"/>
      <c r="H5067" s="184"/>
      <c r="I5067" s="185"/>
      <c r="J5067" s="184"/>
      <c r="K5067" s="184"/>
    </row>
    <row r="5068" spans="1:11" ht="12.75">
      <c r="A5068">
        <v>823</v>
      </c>
      <c r="B5068">
        <v>828</v>
      </c>
      <c r="C5068" s="187">
        <v>5.900000095367432</v>
      </c>
      <c r="D5068">
        <v>0</v>
      </c>
      <c r="E5068" s="184"/>
      <c r="F5068" s="184"/>
      <c r="G5068" s="185"/>
      <c r="H5068" s="184"/>
      <c r="I5068" s="185"/>
      <c r="J5068" s="184"/>
      <c r="K5068" s="184"/>
    </row>
    <row r="5069" spans="1:11" ht="12.75">
      <c r="A5069">
        <v>823</v>
      </c>
      <c r="B5069">
        <v>924</v>
      </c>
      <c r="C5069" s="187">
        <v>22.700000762939453</v>
      </c>
      <c r="D5069">
        <v>0</v>
      </c>
      <c r="E5069" s="184"/>
      <c r="F5069" s="184"/>
      <c r="G5069" s="185"/>
      <c r="H5069" s="184"/>
      <c r="I5069" s="185"/>
      <c r="J5069" s="184"/>
      <c r="K5069" s="184"/>
    </row>
    <row r="5070" spans="1:11" ht="12.75">
      <c r="A5070">
        <v>825</v>
      </c>
      <c r="B5070">
        <v>813</v>
      </c>
      <c r="C5070" s="187">
        <v>17.5</v>
      </c>
      <c r="D5070">
        <v>0</v>
      </c>
      <c r="E5070" s="184"/>
      <c r="F5070" s="184"/>
      <c r="G5070" s="185"/>
      <c r="H5070" s="184"/>
      <c r="I5070" s="185"/>
      <c r="J5070" s="184"/>
      <c r="K5070" s="184"/>
    </row>
    <row r="5071" spans="1:11" ht="12.75">
      <c r="A5071">
        <v>825</v>
      </c>
      <c r="B5071">
        <v>815</v>
      </c>
      <c r="C5071" s="187">
        <v>19.5</v>
      </c>
      <c r="D5071">
        <v>0</v>
      </c>
      <c r="E5071" s="184"/>
      <c r="F5071" s="184"/>
      <c r="G5071" s="185"/>
      <c r="H5071" s="184"/>
      <c r="I5071" s="185"/>
      <c r="J5071" s="184"/>
      <c r="K5071" s="184"/>
    </row>
    <row r="5072" spans="1:11" ht="12.75">
      <c r="A5072">
        <v>825</v>
      </c>
      <c r="B5072">
        <v>817</v>
      </c>
      <c r="C5072" s="187">
        <v>12.199999809265137</v>
      </c>
      <c r="D5072">
        <v>0</v>
      </c>
      <c r="E5072" s="184"/>
      <c r="F5072" s="184"/>
      <c r="G5072" s="185"/>
      <c r="H5072" s="184"/>
      <c r="I5072" s="185"/>
      <c r="J5072" s="184"/>
      <c r="K5072" s="184"/>
    </row>
    <row r="5073" spans="1:11" ht="12.75">
      <c r="A5073">
        <v>825</v>
      </c>
      <c r="B5073">
        <v>819</v>
      </c>
      <c r="C5073" s="187">
        <v>12.399999618530273</v>
      </c>
      <c r="D5073">
        <v>0</v>
      </c>
      <c r="E5073" s="184"/>
      <c r="F5073" s="184"/>
      <c r="G5073" s="185"/>
      <c r="H5073" s="184"/>
      <c r="I5073" s="185"/>
      <c r="J5073" s="184"/>
      <c r="K5073" s="184"/>
    </row>
    <row r="5074" spans="1:11" ht="12.75">
      <c r="A5074">
        <v>825</v>
      </c>
      <c r="B5074">
        <v>820</v>
      </c>
      <c r="C5074" s="187">
        <v>7</v>
      </c>
      <c r="D5074">
        <v>0</v>
      </c>
      <c r="E5074" s="184"/>
      <c r="F5074" s="184"/>
      <c r="G5074" s="185"/>
      <c r="H5074" s="184"/>
      <c r="I5074" s="185"/>
      <c r="J5074" s="184"/>
      <c r="K5074" s="184"/>
    </row>
    <row r="5075" spans="1:11" ht="12.75">
      <c r="A5075">
        <v>825</v>
      </c>
      <c r="B5075">
        <v>826</v>
      </c>
      <c r="C5075" s="187">
        <v>4.199999809265137</v>
      </c>
      <c r="D5075">
        <v>0</v>
      </c>
      <c r="E5075" s="184"/>
      <c r="F5075" s="184"/>
      <c r="G5075" s="185"/>
      <c r="H5075" s="184"/>
      <c r="I5075" s="185"/>
      <c r="J5075" s="184"/>
      <c r="K5075" s="184"/>
    </row>
    <row r="5076" spans="1:11" ht="12.75">
      <c r="A5076">
        <v>826</v>
      </c>
      <c r="B5076">
        <v>819</v>
      </c>
      <c r="C5076" s="187">
        <v>14.800000190734863</v>
      </c>
      <c r="D5076">
        <v>0</v>
      </c>
      <c r="E5076" s="184"/>
      <c r="F5076" s="184"/>
      <c r="G5076" s="185"/>
      <c r="H5076" s="184"/>
      <c r="I5076" s="185"/>
      <c r="J5076" s="184"/>
      <c r="K5076" s="184"/>
    </row>
    <row r="5077" spans="1:11" ht="12.75">
      <c r="A5077">
        <v>826</v>
      </c>
      <c r="B5077">
        <v>820</v>
      </c>
      <c r="C5077" s="187">
        <v>8.600000381469727</v>
      </c>
      <c r="D5077">
        <v>0</v>
      </c>
      <c r="E5077" s="184"/>
      <c r="F5077" s="184"/>
      <c r="G5077" s="185"/>
      <c r="H5077" s="184"/>
      <c r="I5077" s="185"/>
      <c r="J5077" s="184"/>
      <c r="K5077" s="184"/>
    </row>
    <row r="5078" spans="1:11" ht="12.75">
      <c r="A5078">
        <v>826</v>
      </c>
      <c r="B5078">
        <v>825</v>
      </c>
      <c r="C5078" s="187">
        <v>4.199999809265137</v>
      </c>
      <c r="D5078">
        <v>0</v>
      </c>
      <c r="E5078" s="184"/>
      <c r="F5078" s="184"/>
      <c r="G5078" s="185"/>
      <c r="H5078" s="184"/>
      <c r="I5078" s="185"/>
      <c r="J5078" s="184"/>
      <c r="K5078" s="184"/>
    </row>
    <row r="5079" spans="1:11" ht="12.75">
      <c r="A5079">
        <v>826</v>
      </c>
      <c r="B5079">
        <v>827</v>
      </c>
      <c r="C5079" s="187">
        <v>4</v>
      </c>
      <c r="D5079">
        <v>0</v>
      </c>
      <c r="E5079" s="184"/>
      <c r="F5079" s="184"/>
      <c r="G5079" s="185"/>
      <c r="H5079" s="184"/>
      <c r="I5079" s="185"/>
      <c r="J5079" s="184"/>
      <c r="K5079" s="184"/>
    </row>
    <row r="5080" spans="1:11" ht="12.75">
      <c r="A5080">
        <v>826</v>
      </c>
      <c r="B5080">
        <v>828</v>
      </c>
      <c r="C5080" s="187">
        <v>7.699999809265137</v>
      </c>
      <c r="D5080">
        <v>0</v>
      </c>
      <c r="E5080" s="184"/>
      <c r="F5080" s="184"/>
      <c r="G5080" s="185"/>
      <c r="H5080" s="184"/>
      <c r="I5080" s="185"/>
      <c r="J5080" s="184"/>
      <c r="K5080" s="184"/>
    </row>
    <row r="5081" spans="1:11" ht="12.75">
      <c r="A5081">
        <v>826</v>
      </c>
      <c r="B5081">
        <v>830</v>
      </c>
      <c r="C5081" s="187">
        <v>11.100000381469727</v>
      </c>
      <c r="D5081">
        <v>0</v>
      </c>
      <c r="E5081" s="184"/>
      <c r="F5081" s="184"/>
      <c r="G5081" s="185"/>
      <c r="H5081" s="184"/>
      <c r="I5081" s="185"/>
      <c r="J5081" s="184"/>
      <c r="K5081" s="184"/>
    </row>
    <row r="5082" spans="1:11" ht="12.75">
      <c r="A5082">
        <v>826</v>
      </c>
      <c r="B5082">
        <v>831</v>
      </c>
      <c r="C5082" s="187">
        <v>14.100000381469727</v>
      </c>
      <c r="D5082">
        <v>0</v>
      </c>
      <c r="E5082" s="184"/>
      <c r="F5082" s="184"/>
      <c r="G5082" s="185"/>
      <c r="H5082" s="184"/>
      <c r="I5082" s="185"/>
      <c r="J5082" s="184"/>
      <c r="K5082" s="184"/>
    </row>
    <row r="5083" spans="1:11" ht="12.75">
      <c r="A5083">
        <v>827</v>
      </c>
      <c r="B5083">
        <v>822</v>
      </c>
      <c r="C5083" s="187">
        <v>11.510000228881836</v>
      </c>
      <c r="D5083">
        <v>0</v>
      </c>
      <c r="E5083" s="184"/>
      <c r="F5083" s="184"/>
      <c r="G5083" s="185"/>
      <c r="H5083" s="184"/>
      <c r="I5083" s="185"/>
      <c r="J5083" s="184"/>
      <c r="K5083" s="184"/>
    </row>
    <row r="5084" spans="1:11" ht="12.75">
      <c r="A5084">
        <v>827</v>
      </c>
      <c r="B5084">
        <v>823</v>
      </c>
      <c r="C5084" s="187">
        <v>7.900000095367432</v>
      </c>
      <c r="D5084">
        <v>0</v>
      </c>
      <c r="E5084" s="184"/>
      <c r="F5084" s="184"/>
      <c r="G5084" s="185"/>
      <c r="H5084" s="184"/>
      <c r="I5084" s="185"/>
      <c r="J5084" s="184"/>
      <c r="K5084" s="184"/>
    </row>
    <row r="5085" spans="1:11" ht="12.75">
      <c r="A5085">
        <v>827</v>
      </c>
      <c r="B5085">
        <v>826</v>
      </c>
      <c r="C5085" s="187">
        <v>4</v>
      </c>
      <c r="D5085">
        <v>0</v>
      </c>
      <c r="E5085" s="184"/>
      <c r="F5085" s="184"/>
      <c r="G5085" s="185"/>
      <c r="H5085" s="184"/>
      <c r="I5085" s="185"/>
      <c r="J5085" s="184"/>
      <c r="K5085" s="184"/>
    </row>
    <row r="5086" spans="1:11" ht="12.75">
      <c r="A5086">
        <v>827</v>
      </c>
      <c r="B5086">
        <v>828</v>
      </c>
      <c r="C5086" s="187">
        <v>4.800000190734863</v>
      </c>
      <c r="D5086">
        <v>0</v>
      </c>
      <c r="E5086" s="184"/>
      <c r="F5086" s="184"/>
      <c r="G5086" s="185"/>
      <c r="H5086" s="184"/>
      <c r="I5086" s="185"/>
      <c r="J5086" s="184"/>
      <c r="K5086" s="184"/>
    </row>
    <row r="5087" spans="1:11" ht="12.75">
      <c r="A5087">
        <v>827</v>
      </c>
      <c r="B5087">
        <v>830</v>
      </c>
      <c r="C5087" s="187">
        <v>7.300000190734863</v>
      </c>
      <c r="D5087">
        <v>0</v>
      </c>
      <c r="E5087" s="184"/>
      <c r="F5087" s="184"/>
      <c r="G5087" s="185"/>
      <c r="H5087" s="184"/>
      <c r="I5087" s="185"/>
      <c r="J5087" s="184"/>
      <c r="K5087" s="184"/>
    </row>
    <row r="5088" spans="1:11" ht="12.75">
      <c r="A5088">
        <v>827</v>
      </c>
      <c r="B5088">
        <v>831</v>
      </c>
      <c r="C5088" s="187">
        <v>10.199999809265137</v>
      </c>
      <c r="D5088">
        <v>0</v>
      </c>
      <c r="E5088" s="184"/>
      <c r="F5088" s="184"/>
      <c r="G5088" s="185"/>
      <c r="H5088" s="184"/>
      <c r="I5088" s="185"/>
      <c r="J5088" s="184"/>
      <c r="K5088" s="184"/>
    </row>
    <row r="5089" spans="1:11" ht="12.75">
      <c r="A5089">
        <v>827</v>
      </c>
      <c r="B5089">
        <v>832</v>
      </c>
      <c r="C5089" s="187">
        <v>13.100000381469727</v>
      </c>
      <c r="D5089">
        <v>0</v>
      </c>
      <c r="E5089" s="184"/>
      <c r="F5089" s="184"/>
      <c r="G5089" s="185"/>
      <c r="H5089" s="184"/>
      <c r="I5089" s="185"/>
      <c r="J5089" s="184"/>
      <c r="K5089" s="184"/>
    </row>
    <row r="5090" spans="1:11" ht="12.75">
      <c r="A5090">
        <v>828</v>
      </c>
      <c r="B5090">
        <v>823</v>
      </c>
      <c r="C5090" s="187">
        <v>5.900000095367432</v>
      </c>
      <c r="D5090">
        <v>0</v>
      </c>
      <c r="E5090" s="184"/>
      <c r="F5090" s="184"/>
      <c r="G5090" s="185"/>
      <c r="H5090" s="184"/>
      <c r="I5090" s="185"/>
      <c r="J5090" s="184"/>
      <c r="K5090" s="184"/>
    </row>
    <row r="5091" spans="1:11" ht="12.75">
      <c r="A5091">
        <v>828</v>
      </c>
      <c r="B5091">
        <v>826</v>
      </c>
      <c r="C5091" s="187">
        <v>7.699999809265137</v>
      </c>
      <c r="D5091">
        <v>0</v>
      </c>
      <c r="E5091" s="184"/>
      <c r="F5091" s="184"/>
      <c r="G5091" s="185"/>
      <c r="H5091" s="184"/>
      <c r="I5091" s="185"/>
      <c r="J5091" s="184"/>
      <c r="K5091" s="184"/>
    </row>
    <row r="5092" spans="1:11" ht="12.75">
      <c r="A5092">
        <v>828</v>
      </c>
      <c r="B5092">
        <v>827</v>
      </c>
      <c r="C5092" s="187">
        <v>4.800000190734863</v>
      </c>
      <c r="D5092">
        <v>0</v>
      </c>
      <c r="E5092" s="184"/>
      <c r="F5092" s="184"/>
      <c r="G5092" s="185"/>
      <c r="H5092" s="184"/>
      <c r="I5092" s="185"/>
      <c r="J5092" s="184"/>
      <c r="K5092" s="184"/>
    </row>
    <row r="5093" spans="1:11" ht="12.75">
      <c r="A5093">
        <v>828</v>
      </c>
      <c r="B5093">
        <v>830</v>
      </c>
      <c r="C5093" s="187">
        <v>7.699999809265137</v>
      </c>
      <c r="D5093">
        <v>0</v>
      </c>
      <c r="E5093" s="184"/>
      <c r="F5093" s="184"/>
      <c r="G5093" s="185"/>
      <c r="H5093" s="184"/>
      <c r="I5093" s="185"/>
      <c r="J5093" s="184"/>
      <c r="K5093" s="184"/>
    </row>
    <row r="5094" spans="1:11" ht="12.75">
      <c r="A5094">
        <v>828</v>
      </c>
      <c r="B5094">
        <v>831</v>
      </c>
      <c r="C5094" s="187">
        <v>7.400000095367432</v>
      </c>
      <c r="D5094">
        <v>0</v>
      </c>
      <c r="E5094" s="184"/>
      <c r="F5094" s="184"/>
      <c r="G5094" s="185"/>
      <c r="H5094" s="184"/>
      <c r="I5094" s="185"/>
      <c r="J5094" s="184"/>
      <c r="K5094" s="184"/>
    </row>
    <row r="5095" spans="1:11" ht="12.75">
      <c r="A5095">
        <v>828</v>
      </c>
      <c r="B5095">
        <v>832</v>
      </c>
      <c r="C5095" s="187">
        <v>11.5</v>
      </c>
      <c r="D5095">
        <v>0</v>
      </c>
      <c r="E5095" s="184"/>
      <c r="F5095" s="184"/>
      <c r="G5095" s="185"/>
      <c r="H5095" s="184"/>
      <c r="I5095" s="185"/>
      <c r="J5095" s="184"/>
      <c r="K5095" s="184"/>
    </row>
    <row r="5096" spans="1:11" ht="12.75">
      <c r="A5096">
        <v>828</v>
      </c>
      <c r="B5096">
        <v>833</v>
      </c>
      <c r="C5096" s="187">
        <v>16.399999618530273</v>
      </c>
      <c r="D5096">
        <v>0</v>
      </c>
      <c r="E5096" s="184"/>
      <c r="F5096" s="184"/>
      <c r="G5096" s="185"/>
      <c r="H5096" s="184"/>
      <c r="I5096" s="185"/>
      <c r="J5096" s="184"/>
      <c r="K5096" s="184"/>
    </row>
    <row r="5097" spans="1:11" ht="12.75">
      <c r="A5097">
        <v>828</v>
      </c>
      <c r="B5097">
        <v>922</v>
      </c>
      <c r="C5097" s="187">
        <v>48.599998474121094</v>
      </c>
      <c r="D5097">
        <v>0</v>
      </c>
      <c r="E5097" s="184"/>
      <c r="F5097" s="184"/>
      <c r="G5097" s="185"/>
      <c r="H5097" s="184"/>
      <c r="I5097" s="185"/>
      <c r="J5097" s="184"/>
      <c r="K5097" s="184"/>
    </row>
    <row r="5098" spans="1:11" ht="12.75">
      <c r="A5098">
        <v>828</v>
      </c>
      <c r="B5098">
        <v>924</v>
      </c>
      <c r="C5098" s="187">
        <v>25.799999237060547</v>
      </c>
      <c r="D5098">
        <v>0</v>
      </c>
      <c r="E5098" s="184"/>
      <c r="F5098" s="184"/>
      <c r="G5098" s="185"/>
      <c r="H5098" s="184"/>
      <c r="I5098" s="185"/>
      <c r="J5098" s="184"/>
      <c r="K5098" s="184"/>
    </row>
    <row r="5099" spans="1:11" ht="12.75">
      <c r="A5099">
        <v>830</v>
      </c>
      <c r="B5099">
        <v>826</v>
      </c>
      <c r="C5099" s="187">
        <v>11.100000381469727</v>
      </c>
      <c r="D5099">
        <v>0</v>
      </c>
      <c r="E5099" s="184"/>
      <c r="F5099" s="184"/>
      <c r="G5099" s="185"/>
      <c r="H5099" s="184"/>
      <c r="I5099" s="185"/>
      <c r="J5099" s="184"/>
      <c r="K5099" s="184"/>
    </row>
    <row r="5100" spans="1:11" ht="12.75">
      <c r="A5100">
        <v>830</v>
      </c>
      <c r="B5100">
        <v>827</v>
      </c>
      <c r="C5100" s="187">
        <v>7.300000190734863</v>
      </c>
      <c r="D5100">
        <v>0</v>
      </c>
      <c r="E5100" s="184"/>
      <c r="F5100" s="184"/>
      <c r="G5100" s="185"/>
      <c r="H5100" s="184"/>
      <c r="I5100" s="185"/>
      <c r="J5100" s="184"/>
      <c r="K5100" s="184"/>
    </row>
    <row r="5101" spans="1:11" ht="12.75">
      <c r="A5101">
        <v>830</v>
      </c>
      <c r="B5101">
        <v>828</v>
      </c>
      <c r="C5101" s="187">
        <v>7.699999809265137</v>
      </c>
      <c r="D5101">
        <v>0</v>
      </c>
      <c r="E5101" s="184"/>
      <c r="F5101" s="184"/>
      <c r="G5101" s="185"/>
      <c r="H5101" s="184"/>
      <c r="I5101" s="185"/>
      <c r="J5101" s="184"/>
      <c r="K5101" s="184"/>
    </row>
    <row r="5102" spans="1:11" ht="12.75">
      <c r="A5102">
        <v>830</v>
      </c>
      <c r="B5102">
        <v>831</v>
      </c>
      <c r="C5102" s="187">
        <v>5.599999904632568</v>
      </c>
      <c r="D5102">
        <v>0</v>
      </c>
      <c r="E5102" s="184"/>
      <c r="F5102" s="184"/>
      <c r="G5102" s="185"/>
      <c r="H5102" s="184"/>
      <c r="I5102" s="185"/>
      <c r="J5102" s="184"/>
      <c r="K5102" s="184"/>
    </row>
    <row r="5103" spans="1:11" ht="12.75">
      <c r="A5103">
        <v>830</v>
      </c>
      <c r="B5103">
        <v>832</v>
      </c>
      <c r="C5103" s="187">
        <v>6.599999904632568</v>
      </c>
      <c r="D5103">
        <v>0</v>
      </c>
      <c r="E5103" s="184"/>
      <c r="F5103" s="184"/>
      <c r="G5103" s="185"/>
      <c r="H5103" s="184"/>
      <c r="I5103" s="185"/>
      <c r="J5103" s="184"/>
      <c r="K5103" s="184"/>
    </row>
    <row r="5104" spans="1:11" ht="12.75">
      <c r="A5104">
        <v>830</v>
      </c>
      <c r="B5104">
        <v>833</v>
      </c>
      <c r="C5104" s="187">
        <v>10.100000381469727</v>
      </c>
      <c r="D5104">
        <v>0</v>
      </c>
      <c r="E5104" s="184"/>
      <c r="F5104" s="184"/>
      <c r="G5104" s="185"/>
      <c r="H5104" s="184"/>
      <c r="I5104" s="185"/>
      <c r="J5104" s="184"/>
      <c r="K5104" s="184"/>
    </row>
    <row r="5105" spans="1:11" ht="12.75">
      <c r="A5105">
        <v>830</v>
      </c>
      <c r="B5105">
        <v>834</v>
      </c>
      <c r="C5105" s="187">
        <v>11.399999618530273</v>
      </c>
      <c r="D5105">
        <v>0</v>
      </c>
      <c r="E5105" s="184"/>
      <c r="F5105" s="184"/>
      <c r="G5105" s="185"/>
      <c r="H5105" s="184"/>
      <c r="I5105" s="185"/>
      <c r="J5105" s="184"/>
      <c r="K5105" s="184"/>
    </row>
    <row r="5106" spans="1:11" ht="12.75">
      <c r="A5106">
        <v>831</v>
      </c>
      <c r="B5106">
        <v>822</v>
      </c>
      <c r="C5106" s="187">
        <v>17.350000381469727</v>
      </c>
      <c r="D5106">
        <v>0</v>
      </c>
      <c r="E5106" s="184"/>
      <c r="F5106" s="184"/>
      <c r="G5106" s="185"/>
      <c r="H5106" s="184"/>
      <c r="I5106" s="185"/>
      <c r="J5106" s="184"/>
      <c r="K5106" s="184"/>
    </row>
    <row r="5107" spans="1:11" ht="12.75">
      <c r="A5107">
        <v>831</v>
      </c>
      <c r="B5107">
        <v>826</v>
      </c>
      <c r="C5107" s="187">
        <v>14.100000381469727</v>
      </c>
      <c r="D5107">
        <v>0</v>
      </c>
      <c r="E5107" s="184"/>
      <c r="F5107" s="184"/>
      <c r="G5107" s="185"/>
      <c r="H5107" s="184"/>
      <c r="I5107" s="185"/>
      <c r="J5107" s="184"/>
      <c r="K5107" s="184"/>
    </row>
    <row r="5108" spans="1:11" ht="12.75">
      <c r="A5108">
        <v>831</v>
      </c>
      <c r="B5108">
        <v>827</v>
      </c>
      <c r="C5108" s="187">
        <v>10.199999809265137</v>
      </c>
      <c r="D5108">
        <v>0</v>
      </c>
      <c r="E5108" s="184"/>
      <c r="F5108" s="184"/>
      <c r="G5108" s="185"/>
      <c r="H5108" s="184"/>
      <c r="I5108" s="185"/>
      <c r="J5108" s="184"/>
      <c r="K5108" s="184"/>
    </row>
    <row r="5109" spans="1:11" ht="12.75">
      <c r="A5109">
        <v>831</v>
      </c>
      <c r="B5109">
        <v>828</v>
      </c>
      <c r="C5109" s="187">
        <v>7.400000095367432</v>
      </c>
      <c r="D5109">
        <v>0</v>
      </c>
      <c r="E5109" s="184"/>
      <c r="F5109" s="184"/>
      <c r="G5109" s="185"/>
      <c r="H5109" s="184"/>
      <c r="I5109" s="185"/>
      <c r="J5109" s="184"/>
      <c r="K5109" s="184"/>
    </row>
    <row r="5110" spans="1:11" ht="12.75">
      <c r="A5110">
        <v>831</v>
      </c>
      <c r="B5110">
        <v>830</v>
      </c>
      <c r="C5110" s="187">
        <v>5.599999904632568</v>
      </c>
      <c r="D5110">
        <v>0</v>
      </c>
      <c r="E5110" s="184"/>
      <c r="F5110" s="184"/>
      <c r="G5110" s="185"/>
      <c r="H5110" s="184"/>
      <c r="I5110" s="185"/>
      <c r="J5110" s="184"/>
      <c r="K5110" s="184"/>
    </row>
    <row r="5111" spans="1:11" ht="12.75">
      <c r="A5111">
        <v>831</v>
      </c>
      <c r="B5111">
        <v>832</v>
      </c>
      <c r="C5111" s="187">
        <v>4.199999809265137</v>
      </c>
      <c r="D5111">
        <v>0</v>
      </c>
      <c r="E5111" s="184"/>
      <c r="F5111" s="184"/>
      <c r="G5111" s="185"/>
      <c r="H5111" s="184"/>
      <c r="I5111" s="185"/>
      <c r="J5111" s="184"/>
      <c r="K5111" s="184"/>
    </row>
    <row r="5112" spans="1:11" ht="12.75">
      <c r="A5112">
        <v>831</v>
      </c>
      <c r="B5112">
        <v>834</v>
      </c>
      <c r="C5112" s="187">
        <v>9.300000190734863</v>
      </c>
      <c r="D5112">
        <v>0</v>
      </c>
      <c r="E5112" s="184"/>
      <c r="F5112" s="184"/>
      <c r="G5112" s="185"/>
      <c r="H5112" s="184"/>
      <c r="I5112" s="185"/>
      <c r="J5112" s="184"/>
      <c r="K5112" s="184"/>
    </row>
    <row r="5113" spans="1:11" ht="12.75">
      <c r="A5113">
        <v>831</v>
      </c>
      <c r="B5113">
        <v>837</v>
      </c>
      <c r="C5113" s="187">
        <v>16.299999237060547</v>
      </c>
      <c r="D5113">
        <v>0</v>
      </c>
      <c r="E5113" s="184"/>
      <c r="F5113" s="184"/>
      <c r="G5113" s="185"/>
      <c r="H5113" s="184"/>
      <c r="I5113" s="185"/>
      <c r="J5113" s="184"/>
      <c r="K5113" s="184"/>
    </row>
    <row r="5114" spans="1:11" ht="12.75">
      <c r="A5114">
        <v>831</v>
      </c>
      <c r="B5114">
        <v>838</v>
      </c>
      <c r="C5114" s="187">
        <v>20.200000762939453</v>
      </c>
      <c r="D5114">
        <v>0</v>
      </c>
      <c r="E5114" s="184"/>
      <c r="F5114" s="184"/>
      <c r="G5114" s="185"/>
      <c r="H5114" s="184"/>
      <c r="I5114" s="185"/>
      <c r="J5114" s="184"/>
      <c r="K5114" s="184"/>
    </row>
    <row r="5115" spans="1:11" ht="12.75">
      <c r="A5115">
        <v>831</v>
      </c>
      <c r="B5115">
        <v>840</v>
      </c>
      <c r="C5115" s="187">
        <v>23.5</v>
      </c>
      <c r="D5115">
        <v>0</v>
      </c>
      <c r="E5115" s="184"/>
      <c r="F5115" s="184"/>
      <c r="G5115" s="185"/>
      <c r="H5115" s="184"/>
      <c r="I5115" s="185"/>
      <c r="J5115" s="184"/>
      <c r="K5115" s="184"/>
    </row>
    <row r="5116" spans="1:11" ht="12.75">
      <c r="A5116">
        <v>831</v>
      </c>
      <c r="B5116">
        <v>842</v>
      </c>
      <c r="C5116" s="187">
        <v>33.400001525878906</v>
      </c>
      <c r="D5116">
        <v>0</v>
      </c>
      <c r="E5116" s="184"/>
      <c r="F5116" s="184"/>
      <c r="G5116" s="185"/>
      <c r="H5116" s="184"/>
      <c r="I5116" s="185"/>
      <c r="J5116" s="184"/>
      <c r="K5116" s="184"/>
    </row>
    <row r="5117" spans="1:11" ht="12.75">
      <c r="A5117">
        <v>831</v>
      </c>
      <c r="B5117">
        <v>919</v>
      </c>
      <c r="C5117" s="187">
        <v>39.79999923706055</v>
      </c>
      <c r="D5117">
        <v>0</v>
      </c>
      <c r="E5117" s="184"/>
      <c r="F5117" s="184"/>
      <c r="G5117" s="185"/>
      <c r="H5117" s="184"/>
      <c r="I5117" s="185"/>
      <c r="J5117" s="184"/>
      <c r="K5117" s="184"/>
    </row>
    <row r="5118" spans="1:11" ht="12.75">
      <c r="A5118">
        <v>831</v>
      </c>
      <c r="B5118">
        <v>922</v>
      </c>
      <c r="C5118" s="187">
        <v>45.29999923706055</v>
      </c>
      <c r="D5118">
        <v>0</v>
      </c>
      <c r="E5118" s="184"/>
      <c r="F5118" s="184"/>
      <c r="G5118" s="185"/>
      <c r="H5118" s="184"/>
      <c r="I5118" s="185"/>
      <c r="J5118" s="184"/>
      <c r="K5118" s="184"/>
    </row>
    <row r="5119" spans="1:11" ht="12.75">
      <c r="A5119">
        <v>831</v>
      </c>
      <c r="B5119">
        <v>924</v>
      </c>
      <c r="C5119" s="187">
        <v>29.799999237060547</v>
      </c>
      <c r="D5119">
        <v>0</v>
      </c>
      <c r="E5119" s="184"/>
      <c r="F5119" s="184"/>
      <c r="G5119" s="185"/>
      <c r="H5119" s="184"/>
      <c r="I5119" s="185"/>
      <c r="J5119" s="184"/>
      <c r="K5119" s="184"/>
    </row>
    <row r="5120" spans="1:11" ht="12.75">
      <c r="A5120">
        <v>832</v>
      </c>
      <c r="B5120">
        <v>827</v>
      </c>
      <c r="C5120" s="187">
        <v>13.100000381469727</v>
      </c>
      <c r="D5120">
        <v>0</v>
      </c>
      <c r="E5120" s="184"/>
      <c r="F5120" s="184"/>
      <c r="G5120" s="185"/>
      <c r="H5120" s="184"/>
      <c r="I5120" s="185"/>
      <c r="J5120" s="184"/>
      <c r="K5120" s="184"/>
    </row>
    <row r="5121" spans="1:11" ht="12.75">
      <c r="A5121">
        <v>832</v>
      </c>
      <c r="B5121">
        <v>828</v>
      </c>
      <c r="C5121" s="187">
        <v>11.5</v>
      </c>
      <c r="D5121">
        <v>0</v>
      </c>
      <c r="E5121" s="184"/>
      <c r="F5121" s="184"/>
      <c r="G5121" s="185"/>
      <c r="H5121" s="184"/>
      <c r="I5121" s="185"/>
      <c r="J5121" s="184"/>
      <c r="K5121" s="184"/>
    </row>
    <row r="5122" spans="1:11" ht="12.75">
      <c r="A5122">
        <v>832</v>
      </c>
      <c r="B5122">
        <v>830</v>
      </c>
      <c r="C5122" s="187">
        <v>6.599999904632568</v>
      </c>
      <c r="D5122">
        <v>0</v>
      </c>
      <c r="E5122" s="184"/>
      <c r="F5122" s="184"/>
      <c r="G5122" s="185"/>
      <c r="H5122" s="184"/>
      <c r="I5122" s="185"/>
      <c r="J5122" s="184"/>
      <c r="K5122" s="184"/>
    </row>
    <row r="5123" spans="1:11" ht="12.75">
      <c r="A5123">
        <v>832</v>
      </c>
      <c r="B5123">
        <v>831</v>
      </c>
      <c r="C5123" s="187">
        <v>4.199999809265137</v>
      </c>
      <c r="D5123">
        <v>0</v>
      </c>
      <c r="E5123" s="184"/>
      <c r="F5123" s="184"/>
      <c r="G5123" s="185"/>
      <c r="H5123" s="184"/>
      <c r="I5123" s="185"/>
      <c r="J5123" s="184"/>
      <c r="K5123" s="184"/>
    </row>
    <row r="5124" spans="1:11" ht="12.75">
      <c r="A5124">
        <v>832</v>
      </c>
      <c r="B5124">
        <v>833</v>
      </c>
      <c r="C5124" s="187">
        <v>5.199999809265137</v>
      </c>
      <c r="D5124">
        <v>0</v>
      </c>
      <c r="E5124" s="184"/>
      <c r="F5124" s="184"/>
      <c r="G5124" s="185"/>
      <c r="H5124" s="184"/>
      <c r="I5124" s="185"/>
      <c r="J5124" s="184"/>
      <c r="K5124" s="184"/>
    </row>
    <row r="5125" spans="1:11" ht="12.75">
      <c r="A5125">
        <v>832</v>
      </c>
      <c r="B5125">
        <v>834</v>
      </c>
      <c r="C5125" s="187">
        <v>5.300000190734863</v>
      </c>
      <c r="D5125">
        <v>0</v>
      </c>
      <c r="E5125" s="184"/>
      <c r="F5125" s="184"/>
      <c r="G5125" s="185"/>
      <c r="H5125" s="184"/>
      <c r="I5125" s="185"/>
      <c r="J5125" s="184"/>
      <c r="K5125" s="184"/>
    </row>
    <row r="5126" spans="1:11" ht="12.75">
      <c r="A5126">
        <v>832</v>
      </c>
      <c r="B5126">
        <v>835</v>
      </c>
      <c r="C5126" s="187">
        <v>7.599999904632568</v>
      </c>
      <c r="D5126">
        <v>0</v>
      </c>
      <c r="E5126" s="184"/>
      <c r="F5126" s="184"/>
      <c r="G5126" s="185"/>
      <c r="H5126" s="184"/>
      <c r="I5126" s="185"/>
      <c r="J5126" s="184"/>
      <c r="K5126" s="184"/>
    </row>
    <row r="5127" spans="1:11" ht="12.75">
      <c r="A5127">
        <v>832</v>
      </c>
      <c r="B5127">
        <v>838</v>
      </c>
      <c r="C5127" s="187">
        <v>17.600000381469727</v>
      </c>
      <c r="D5127">
        <v>0</v>
      </c>
      <c r="E5127" s="184"/>
      <c r="F5127" s="184"/>
      <c r="G5127" s="185"/>
      <c r="H5127" s="184"/>
      <c r="I5127" s="185"/>
      <c r="J5127" s="184"/>
      <c r="K5127" s="184"/>
    </row>
    <row r="5128" spans="1:11" ht="12.75">
      <c r="A5128">
        <v>832</v>
      </c>
      <c r="B5128">
        <v>840</v>
      </c>
      <c r="C5128" s="187">
        <v>20.5</v>
      </c>
      <c r="D5128">
        <v>0</v>
      </c>
      <c r="E5128" s="184"/>
      <c r="F5128" s="184"/>
      <c r="G5128" s="185"/>
      <c r="H5128" s="184"/>
      <c r="I5128" s="185"/>
      <c r="J5128" s="184"/>
      <c r="K5128" s="184"/>
    </row>
    <row r="5129" spans="1:11" ht="12.75">
      <c r="A5129">
        <v>832</v>
      </c>
      <c r="B5129">
        <v>918</v>
      </c>
      <c r="C5129" s="187">
        <v>64.51000213623047</v>
      </c>
      <c r="D5129">
        <v>0</v>
      </c>
      <c r="E5129" s="184"/>
      <c r="F5129" s="184"/>
      <c r="G5129" s="185"/>
      <c r="H5129" s="184"/>
      <c r="I5129" s="185"/>
      <c r="J5129" s="184"/>
      <c r="K5129" s="184"/>
    </row>
    <row r="5130" spans="1:11" ht="12.75">
      <c r="A5130">
        <v>832</v>
      </c>
      <c r="B5130">
        <v>919</v>
      </c>
      <c r="C5130" s="187">
        <v>42.09000015258789</v>
      </c>
      <c r="D5130">
        <v>0</v>
      </c>
      <c r="E5130" s="184"/>
      <c r="F5130" s="184"/>
      <c r="G5130" s="185"/>
      <c r="H5130" s="184"/>
      <c r="I5130" s="185"/>
      <c r="J5130" s="184"/>
      <c r="K5130" s="184"/>
    </row>
    <row r="5131" spans="1:11" ht="12.75">
      <c r="A5131">
        <v>832</v>
      </c>
      <c r="B5131">
        <v>922</v>
      </c>
      <c r="C5131" s="187">
        <v>47.290000915527344</v>
      </c>
      <c r="D5131">
        <v>0</v>
      </c>
      <c r="E5131" s="184"/>
      <c r="F5131" s="184"/>
      <c r="G5131" s="185"/>
      <c r="H5131" s="184"/>
      <c r="I5131" s="185"/>
      <c r="J5131" s="184"/>
      <c r="K5131" s="184"/>
    </row>
    <row r="5132" spans="1:11" ht="12.75">
      <c r="A5132">
        <v>833</v>
      </c>
      <c r="B5132">
        <v>828</v>
      </c>
      <c r="C5132" s="187">
        <v>16.399999618530273</v>
      </c>
      <c r="D5132">
        <v>0</v>
      </c>
      <c r="E5132" s="184"/>
      <c r="F5132" s="184"/>
      <c r="G5132" s="185"/>
      <c r="H5132" s="184"/>
      <c r="I5132" s="185"/>
      <c r="J5132" s="184"/>
      <c r="K5132" s="184"/>
    </row>
    <row r="5133" spans="1:11" ht="12.75">
      <c r="A5133">
        <v>833</v>
      </c>
      <c r="B5133">
        <v>830</v>
      </c>
      <c r="C5133" s="187">
        <v>10.100000381469727</v>
      </c>
      <c r="D5133">
        <v>0</v>
      </c>
      <c r="E5133" s="184"/>
      <c r="F5133" s="184"/>
      <c r="G5133" s="185"/>
      <c r="H5133" s="184"/>
      <c r="I5133" s="185"/>
      <c r="J5133" s="184"/>
      <c r="K5133" s="184"/>
    </row>
    <row r="5134" spans="1:11" ht="12.75">
      <c r="A5134">
        <v>833</v>
      </c>
      <c r="B5134">
        <v>832</v>
      </c>
      <c r="C5134" s="187">
        <v>5.199999809265137</v>
      </c>
      <c r="D5134">
        <v>0</v>
      </c>
      <c r="E5134" s="184"/>
      <c r="F5134" s="184"/>
      <c r="G5134" s="185"/>
      <c r="H5134" s="184"/>
      <c r="I5134" s="185"/>
      <c r="J5134" s="184"/>
      <c r="K5134" s="184"/>
    </row>
    <row r="5135" spans="1:11" ht="12.75">
      <c r="A5135">
        <v>833</v>
      </c>
      <c r="B5135">
        <v>834</v>
      </c>
      <c r="C5135" s="187">
        <v>2.9000000953674316</v>
      </c>
      <c r="D5135">
        <v>0</v>
      </c>
      <c r="E5135" s="184"/>
      <c r="F5135" s="184"/>
      <c r="G5135" s="185"/>
      <c r="H5135" s="184"/>
      <c r="I5135" s="185"/>
      <c r="J5135" s="184"/>
      <c r="K5135" s="184"/>
    </row>
    <row r="5136" spans="1:11" ht="12.75">
      <c r="A5136">
        <v>833</v>
      </c>
      <c r="B5136">
        <v>835</v>
      </c>
      <c r="C5136" s="187">
        <v>3.299999952316284</v>
      </c>
      <c r="D5136">
        <v>0</v>
      </c>
      <c r="E5136" s="184"/>
      <c r="F5136" s="184"/>
      <c r="G5136" s="185"/>
      <c r="H5136" s="184"/>
      <c r="I5136" s="185"/>
      <c r="J5136" s="184"/>
      <c r="K5136" s="184"/>
    </row>
    <row r="5137" spans="1:11" ht="12.75">
      <c r="A5137">
        <v>834</v>
      </c>
      <c r="B5137">
        <v>830</v>
      </c>
      <c r="C5137" s="187">
        <v>11.399999618530273</v>
      </c>
      <c r="D5137">
        <v>0</v>
      </c>
      <c r="E5137" s="184"/>
      <c r="F5137" s="184"/>
      <c r="G5137" s="185"/>
      <c r="H5137" s="184"/>
      <c r="I5137" s="185"/>
      <c r="J5137" s="184"/>
      <c r="K5137" s="184"/>
    </row>
    <row r="5138" spans="1:11" ht="12.75">
      <c r="A5138">
        <v>834</v>
      </c>
      <c r="B5138">
        <v>831</v>
      </c>
      <c r="C5138" s="187">
        <v>9.300000190734863</v>
      </c>
      <c r="D5138">
        <v>0</v>
      </c>
      <c r="E5138" s="184"/>
      <c r="F5138" s="184"/>
      <c r="G5138" s="185"/>
      <c r="H5138" s="184"/>
      <c r="I5138" s="185"/>
      <c r="J5138" s="184"/>
      <c r="K5138" s="184"/>
    </row>
    <row r="5139" spans="1:11" ht="12.75">
      <c r="A5139">
        <v>834</v>
      </c>
      <c r="B5139">
        <v>832</v>
      </c>
      <c r="C5139" s="187">
        <v>5.300000190734863</v>
      </c>
      <c r="D5139">
        <v>0</v>
      </c>
      <c r="E5139" s="184"/>
      <c r="F5139" s="184"/>
      <c r="G5139" s="185"/>
      <c r="H5139" s="184"/>
      <c r="I5139" s="185"/>
      <c r="J5139" s="184"/>
      <c r="K5139" s="184"/>
    </row>
    <row r="5140" spans="1:11" ht="12.75">
      <c r="A5140">
        <v>834</v>
      </c>
      <c r="B5140">
        <v>833</v>
      </c>
      <c r="C5140" s="187">
        <v>2.9000000953674316</v>
      </c>
      <c r="D5140">
        <v>0</v>
      </c>
      <c r="E5140" s="184"/>
      <c r="F5140" s="184"/>
      <c r="G5140" s="185"/>
      <c r="H5140" s="184"/>
      <c r="I5140" s="185"/>
      <c r="J5140" s="184"/>
      <c r="K5140" s="184"/>
    </row>
    <row r="5141" spans="1:11" ht="12.75">
      <c r="A5141">
        <v>834</v>
      </c>
      <c r="B5141">
        <v>835</v>
      </c>
      <c r="C5141" s="187">
        <v>2.5999999046325684</v>
      </c>
      <c r="D5141">
        <v>0</v>
      </c>
      <c r="E5141" s="184"/>
      <c r="F5141" s="184"/>
      <c r="G5141" s="185"/>
      <c r="H5141" s="184"/>
      <c r="I5141" s="185"/>
      <c r="J5141" s="184"/>
      <c r="K5141" s="184"/>
    </row>
    <row r="5142" spans="1:11" ht="12.75">
      <c r="A5142">
        <v>834</v>
      </c>
      <c r="B5142">
        <v>837</v>
      </c>
      <c r="C5142" s="187">
        <v>7.800000190734863</v>
      </c>
      <c r="D5142">
        <v>0</v>
      </c>
      <c r="E5142" s="184"/>
      <c r="F5142" s="184"/>
      <c r="G5142" s="185"/>
      <c r="H5142" s="184"/>
      <c r="I5142" s="185"/>
      <c r="J5142" s="184"/>
      <c r="K5142" s="184"/>
    </row>
    <row r="5143" spans="1:11" ht="12.75">
      <c r="A5143">
        <v>834</v>
      </c>
      <c r="B5143">
        <v>838</v>
      </c>
      <c r="C5143" s="187">
        <v>13.199999809265137</v>
      </c>
      <c r="D5143">
        <v>0</v>
      </c>
      <c r="E5143" s="184"/>
      <c r="F5143" s="184"/>
      <c r="G5143" s="185"/>
      <c r="H5143" s="184"/>
      <c r="I5143" s="185"/>
      <c r="J5143" s="184"/>
      <c r="K5143" s="184"/>
    </row>
    <row r="5144" spans="1:11" ht="12.75">
      <c r="A5144">
        <v>834</v>
      </c>
      <c r="B5144">
        <v>840</v>
      </c>
      <c r="C5144" s="187">
        <v>15.600000381469727</v>
      </c>
      <c r="D5144">
        <v>0</v>
      </c>
      <c r="E5144" s="184"/>
      <c r="F5144" s="184"/>
      <c r="G5144" s="185"/>
      <c r="H5144" s="184"/>
      <c r="I5144" s="185"/>
      <c r="J5144" s="184"/>
      <c r="K5144" s="184"/>
    </row>
    <row r="5145" spans="1:11" ht="12.75">
      <c r="A5145">
        <v>834</v>
      </c>
      <c r="B5145">
        <v>918</v>
      </c>
      <c r="C5145" s="187">
        <v>62</v>
      </c>
      <c r="D5145">
        <v>0</v>
      </c>
      <c r="E5145" s="184"/>
      <c r="F5145" s="184"/>
      <c r="G5145" s="185"/>
      <c r="H5145" s="184"/>
      <c r="I5145" s="185"/>
      <c r="J5145" s="184"/>
      <c r="K5145" s="184"/>
    </row>
    <row r="5146" spans="1:11" ht="12.75">
      <c r="A5146">
        <v>834</v>
      </c>
      <c r="B5146">
        <v>924</v>
      </c>
      <c r="C5146" s="187">
        <v>37.20000076293945</v>
      </c>
      <c r="D5146">
        <v>0</v>
      </c>
      <c r="E5146" s="184"/>
      <c r="F5146" s="184"/>
      <c r="G5146" s="185"/>
      <c r="H5146" s="184"/>
      <c r="I5146" s="185"/>
      <c r="J5146" s="184"/>
      <c r="K5146" s="184"/>
    </row>
    <row r="5147" spans="1:11" ht="12.75">
      <c r="A5147">
        <v>835</v>
      </c>
      <c r="B5147">
        <v>832</v>
      </c>
      <c r="C5147" s="187">
        <v>7.599999904632568</v>
      </c>
      <c r="D5147">
        <v>0</v>
      </c>
      <c r="E5147" s="184"/>
      <c r="F5147" s="184"/>
      <c r="G5147" s="185"/>
      <c r="H5147" s="184"/>
      <c r="I5147" s="185"/>
      <c r="J5147" s="184"/>
      <c r="K5147" s="184"/>
    </row>
    <row r="5148" spans="1:11" ht="12.75">
      <c r="A5148">
        <v>835</v>
      </c>
      <c r="B5148">
        <v>833</v>
      </c>
      <c r="C5148" s="187">
        <v>3.299999952316284</v>
      </c>
      <c r="D5148">
        <v>0</v>
      </c>
      <c r="E5148" s="184"/>
      <c r="F5148" s="184"/>
      <c r="G5148" s="185"/>
      <c r="H5148" s="184"/>
      <c r="I5148" s="185"/>
      <c r="J5148" s="184"/>
      <c r="K5148" s="184"/>
    </row>
    <row r="5149" spans="1:11" ht="12.75">
      <c r="A5149">
        <v>835</v>
      </c>
      <c r="B5149">
        <v>834</v>
      </c>
      <c r="C5149" s="187">
        <v>2.5999999046325684</v>
      </c>
      <c r="D5149">
        <v>0</v>
      </c>
      <c r="E5149" s="184"/>
      <c r="F5149" s="184"/>
      <c r="G5149" s="185"/>
      <c r="H5149" s="184"/>
      <c r="I5149" s="185"/>
      <c r="J5149" s="184"/>
      <c r="K5149" s="184"/>
    </row>
    <row r="5150" spans="1:11" ht="12.75">
      <c r="A5150">
        <v>835</v>
      </c>
      <c r="B5150">
        <v>837</v>
      </c>
      <c r="C5150" s="187">
        <v>6.900000095367432</v>
      </c>
      <c r="D5150">
        <v>0</v>
      </c>
      <c r="E5150" s="184"/>
      <c r="F5150" s="184"/>
      <c r="G5150" s="185"/>
      <c r="H5150" s="184"/>
      <c r="I5150" s="185"/>
      <c r="J5150" s="184"/>
      <c r="K5150" s="184"/>
    </row>
    <row r="5151" spans="1:11" ht="12.75">
      <c r="A5151">
        <v>837</v>
      </c>
      <c r="B5151">
        <v>831</v>
      </c>
      <c r="C5151" s="187">
        <v>16.299999237060547</v>
      </c>
      <c r="D5151">
        <v>0</v>
      </c>
      <c r="E5151" s="184"/>
      <c r="F5151" s="184"/>
      <c r="G5151" s="185"/>
      <c r="H5151" s="184"/>
      <c r="I5151" s="185"/>
      <c r="J5151" s="184"/>
      <c r="K5151" s="184"/>
    </row>
    <row r="5152" spans="1:11" ht="12.75">
      <c r="A5152">
        <v>837</v>
      </c>
      <c r="B5152">
        <v>834</v>
      </c>
      <c r="C5152" s="187">
        <v>7.800000190734863</v>
      </c>
      <c r="D5152">
        <v>0</v>
      </c>
      <c r="E5152" s="184"/>
      <c r="F5152" s="184"/>
      <c r="G5152" s="185"/>
      <c r="H5152" s="184"/>
      <c r="I5152" s="185"/>
      <c r="J5152" s="184"/>
      <c r="K5152" s="184"/>
    </row>
    <row r="5153" spans="1:11" ht="12.75">
      <c r="A5153">
        <v>837</v>
      </c>
      <c r="B5153">
        <v>835</v>
      </c>
      <c r="C5153" s="187">
        <v>6.900000095367432</v>
      </c>
      <c r="D5153">
        <v>0</v>
      </c>
      <c r="E5153" s="184"/>
      <c r="F5153" s="184"/>
      <c r="G5153" s="185"/>
      <c r="H5153" s="184"/>
      <c r="I5153" s="185"/>
      <c r="J5153" s="184"/>
      <c r="K5153" s="184"/>
    </row>
    <row r="5154" spans="1:11" ht="12.75">
      <c r="A5154">
        <v>837</v>
      </c>
      <c r="B5154">
        <v>838</v>
      </c>
      <c r="C5154" s="187">
        <v>6.300000190734863</v>
      </c>
      <c r="D5154">
        <v>0</v>
      </c>
      <c r="E5154" s="184"/>
      <c r="F5154" s="184"/>
      <c r="G5154" s="185"/>
      <c r="H5154" s="184"/>
      <c r="I5154" s="185"/>
      <c r="J5154" s="184"/>
      <c r="K5154" s="184"/>
    </row>
    <row r="5155" spans="1:11" ht="12.75">
      <c r="A5155">
        <v>837</v>
      </c>
      <c r="B5155">
        <v>839</v>
      </c>
      <c r="C5155" s="187">
        <v>4</v>
      </c>
      <c r="D5155">
        <v>0</v>
      </c>
      <c r="E5155" s="184"/>
      <c r="F5155" s="184"/>
      <c r="G5155" s="185"/>
      <c r="H5155" s="184"/>
      <c r="I5155" s="185"/>
      <c r="J5155" s="184"/>
      <c r="K5155" s="184"/>
    </row>
    <row r="5156" spans="1:11" ht="12.75">
      <c r="A5156">
        <v>837</v>
      </c>
      <c r="B5156">
        <v>840</v>
      </c>
      <c r="C5156" s="187">
        <v>7.900000095367432</v>
      </c>
      <c r="D5156">
        <v>0</v>
      </c>
      <c r="E5156" s="184"/>
      <c r="F5156" s="184"/>
      <c r="G5156" s="185"/>
      <c r="H5156" s="184"/>
      <c r="I5156" s="185"/>
      <c r="J5156" s="184"/>
      <c r="K5156" s="184"/>
    </row>
    <row r="5157" spans="1:11" ht="12.75">
      <c r="A5157">
        <v>837</v>
      </c>
      <c r="B5157">
        <v>841</v>
      </c>
      <c r="C5157" s="187">
        <v>13.800000190734863</v>
      </c>
      <c r="D5157">
        <v>0</v>
      </c>
      <c r="E5157" s="184"/>
      <c r="F5157" s="184"/>
      <c r="G5157" s="185"/>
      <c r="H5157" s="184"/>
      <c r="I5157" s="185"/>
      <c r="J5157" s="184"/>
      <c r="K5157" s="184"/>
    </row>
    <row r="5158" spans="1:11" ht="12.75">
      <c r="A5158">
        <v>838</v>
      </c>
      <c r="B5158">
        <v>822</v>
      </c>
      <c r="C5158" s="187">
        <v>35.060001373291016</v>
      </c>
      <c r="D5158">
        <v>0</v>
      </c>
      <c r="E5158" s="184"/>
      <c r="F5158" s="184"/>
      <c r="G5158" s="185"/>
      <c r="H5158" s="184"/>
      <c r="I5158" s="185"/>
      <c r="J5158" s="184"/>
      <c r="K5158" s="184"/>
    </row>
    <row r="5159" spans="1:11" ht="12.75">
      <c r="A5159">
        <v>838</v>
      </c>
      <c r="B5159">
        <v>831</v>
      </c>
      <c r="C5159" s="187">
        <v>20.200000762939453</v>
      </c>
      <c r="D5159">
        <v>0</v>
      </c>
      <c r="E5159" s="184"/>
      <c r="F5159" s="184"/>
      <c r="G5159" s="185"/>
      <c r="H5159" s="184"/>
      <c r="I5159" s="185"/>
      <c r="J5159" s="184"/>
      <c r="K5159" s="184"/>
    </row>
    <row r="5160" spans="1:11" ht="12.75">
      <c r="A5160">
        <v>838</v>
      </c>
      <c r="B5160">
        <v>832</v>
      </c>
      <c r="C5160" s="187">
        <v>17.600000381469727</v>
      </c>
      <c r="D5160">
        <v>0</v>
      </c>
      <c r="E5160" s="184"/>
      <c r="F5160" s="184"/>
      <c r="G5160" s="185"/>
      <c r="H5160" s="184"/>
      <c r="I5160" s="185"/>
      <c r="J5160" s="184"/>
      <c r="K5160" s="184"/>
    </row>
    <row r="5161" spans="1:11" ht="12.75">
      <c r="A5161">
        <v>838</v>
      </c>
      <c r="B5161">
        <v>834</v>
      </c>
      <c r="C5161" s="187">
        <v>13.199999809265137</v>
      </c>
      <c r="D5161">
        <v>0</v>
      </c>
      <c r="E5161" s="184"/>
      <c r="F5161" s="184"/>
      <c r="G5161" s="185"/>
      <c r="H5161" s="184"/>
      <c r="I5161" s="185"/>
      <c r="J5161" s="184"/>
      <c r="K5161" s="184"/>
    </row>
    <row r="5162" spans="1:11" ht="12.75">
      <c r="A5162">
        <v>838</v>
      </c>
      <c r="B5162">
        <v>837</v>
      </c>
      <c r="C5162" s="187">
        <v>6.300000190734863</v>
      </c>
      <c r="D5162">
        <v>0</v>
      </c>
      <c r="E5162" s="184"/>
      <c r="F5162" s="184"/>
      <c r="G5162" s="185"/>
      <c r="H5162" s="184"/>
      <c r="I5162" s="185"/>
      <c r="J5162" s="184"/>
      <c r="K5162" s="184"/>
    </row>
    <row r="5163" spans="1:11" ht="12.75">
      <c r="A5163">
        <v>838</v>
      </c>
      <c r="B5163">
        <v>840</v>
      </c>
      <c r="C5163" s="187">
        <v>3.700000047683716</v>
      </c>
      <c r="D5163">
        <v>0</v>
      </c>
      <c r="E5163" s="184"/>
      <c r="F5163" s="184"/>
      <c r="G5163" s="185"/>
      <c r="H5163" s="184"/>
      <c r="I5163" s="185"/>
      <c r="J5163" s="184"/>
      <c r="K5163" s="184"/>
    </row>
    <row r="5164" spans="1:11" ht="12.75">
      <c r="A5164">
        <v>838</v>
      </c>
      <c r="B5164">
        <v>919</v>
      </c>
      <c r="C5164" s="187">
        <v>45.41999816894531</v>
      </c>
      <c r="D5164">
        <v>0</v>
      </c>
      <c r="E5164" s="184"/>
      <c r="F5164" s="184"/>
      <c r="G5164" s="185"/>
      <c r="H5164" s="184"/>
      <c r="I5164" s="185"/>
      <c r="J5164" s="184"/>
      <c r="K5164" s="184"/>
    </row>
    <row r="5165" spans="1:11" ht="12.75">
      <c r="A5165">
        <v>838</v>
      </c>
      <c r="B5165">
        <v>922</v>
      </c>
      <c r="C5165" s="187">
        <v>45.0099983215332</v>
      </c>
      <c r="D5165">
        <v>0</v>
      </c>
      <c r="E5165" s="184"/>
      <c r="F5165" s="184"/>
      <c r="G5165" s="185"/>
      <c r="H5165" s="184"/>
      <c r="I5165" s="185"/>
      <c r="J5165" s="184"/>
      <c r="K5165" s="184"/>
    </row>
    <row r="5166" spans="1:11" ht="12.75">
      <c r="A5166">
        <v>839</v>
      </c>
      <c r="B5166">
        <v>837</v>
      </c>
      <c r="C5166" s="187">
        <v>4</v>
      </c>
      <c r="D5166">
        <v>0</v>
      </c>
      <c r="E5166" s="184"/>
      <c r="F5166" s="184"/>
      <c r="G5166" s="185"/>
      <c r="H5166" s="184"/>
      <c r="I5166" s="185"/>
      <c r="J5166" s="184"/>
      <c r="K5166" s="184"/>
    </row>
    <row r="5167" spans="1:11" ht="12.75">
      <c r="A5167">
        <v>839</v>
      </c>
      <c r="B5167">
        <v>840</v>
      </c>
      <c r="C5167" s="187">
        <v>4.300000190734863</v>
      </c>
      <c r="D5167">
        <v>0</v>
      </c>
      <c r="E5167" s="184"/>
      <c r="F5167" s="184"/>
      <c r="G5167" s="185"/>
      <c r="H5167" s="184"/>
      <c r="I5167" s="185"/>
      <c r="J5167" s="184"/>
      <c r="K5167" s="184"/>
    </row>
    <row r="5168" spans="1:11" ht="12.75">
      <c r="A5168">
        <v>839</v>
      </c>
      <c r="B5168">
        <v>841</v>
      </c>
      <c r="C5168" s="187">
        <v>9.899999618530273</v>
      </c>
      <c r="D5168">
        <v>0</v>
      </c>
      <c r="E5168" s="184"/>
      <c r="F5168" s="184"/>
      <c r="G5168" s="185"/>
      <c r="H5168" s="184"/>
      <c r="I5168" s="185"/>
      <c r="J5168" s="184"/>
      <c r="K5168" s="184"/>
    </row>
    <row r="5169" spans="1:11" ht="12.75">
      <c r="A5169">
        <v>840</v>
      </c>
      <c r="B5169">
        <v>831</v>
      </c>
      <c r="C5169" s="187">
        <v>23.5</v>
      </c>
      <c r="D5169">
        <v>0</v>
      </c>
      <c r="E5169" s="184"/>
      <c r="F5169" s="184"/>
      <c r="G5169" s="185"/>
      <c r="H5169" s="184"/>
      <c r="I5169" s="185"/>
      <c r="J5169" s="184"/>
      <c r="K5169" s="184"/>
    </row>
    <row r="5170" spans="1:11" ht="12.75">
      <c r="A5170">
        <v>840</v>
      </c>
      <c r="B5170">
        <v>832</v>
      </c>
      <c r="C5170" s="187">
        <v>20.5</v>
      </c>
      <c r="D5170">
        <v>0</v>
      </c>
      <c r="E5170" s="184"/>
      <c r="F5170" s="184"/>
      <c r="G5170" s="185"/>
      <c r="H5170" s="184"/>
      <c r="I5170" s="185"/>
      <c r="J5170" s="184"/>
      <c r="K5170" s="184"/>
    </row>
    <row r="5171" spans="1:11" ht="12.75">
      <c r="A5171">
        <v>840</v>
      </c>
      <c r="B5171">
        <v>834</v>
      </c>
      <c r="C5171" s="187">
        <v>15.600000381469727</v>
      </c>
      <c r="D5171">
        <v>0</v>
      </c>
      <c r="E5171" s="184"/>
      <c r="F5171" s="184"/>
      <c r="G5171" s="185"/>
      <c r="H5171" s="184"/>
      <c r="I5171" s="185"/>
      <c r="J5171" s="184"/>
      <c r="K5171" s="184"/>
    </row>
    <row r="5172" spans="1:11" ht="12.75">
      <c r="A5172">
        <v>840</v>
      </c>
      <c r="B5172">
        <v>837</v>
      </c>
      <c r="C5172" s="187">
        <v>7.900000095367432</v>
      </c>
      <c r="D5172">
        <v>0</v>
      </c>
      <c r="E5172" s="184"/>
      <c r="F5172" s="184"/>
      <c r="G5172" s="185"/>
      <c r="H5172" s="184"/>
      <c r="I5172" s="185"/>
      <c r="J5172" s="184"/>
      <c r="K5172" s="184"/>
    </row>
    <row r="5173" spans="1:11" ht="12.75">
      <c r="A5173">
        <v>840</v>
      </c>
      <c r="B5173">
        <v>838</v>
      </c>
      <c r="C5173" s="187">
        <v>3.700000047683716</v>
      </c>
      <c r="D5173">
        <v>0</v>
      </c>
      <c r="E5173" s="184"/>
      <c r="F5173" s="184"/>
      <c r="G5173" s="185"/>
      <c r="H5173" s="184"/>
      <c r="I5173" s="185"/>
      <c r="J5173" s="184"/>
      <c r="K5173" s="184"/>
    </row>
    <row r="5174" spans="1:11" ht="12.75">
      <c r="A5174">
        <v>840</v>
      </c>
      <c r="B5174">
        <v>839</v>
      </c>
      <c r="C5174" s="187">
        <v>4.300000190734863</v>
      </c>
      <c r="D5174">
        <v>0</v>
      </c>
      <c r="E5174" s="184"/>
      <c r="F5174" s="184"/>
      <c r="G5174" s="185"/>
      <c r="H5174" s="184"/>
      <c r="I5174" s="185"/>
      <c r="J5174" s="184"/>
      <c r="K5174" s="184"/>
    </row>
    <row r="5175" spans="1:11" ht="12.75">
      <c r="A5175">
        <v>840</v>
      </c>
      <c r="B5175">
        <v>841</v>
      </c>
      <c r="C5175" s="187">
        <v>9.199999809265137</v>
      </c>
      <c r="D5175">
        <v>0</v>
      </c>
      <c r="E5175" s="184"/>
      <c r="F5175" s="184"/>
      <c r="G5175" s="185"/>
      <c r="H5175" s="184"/>
      <c r="I5175" s="185"/>
      <c r="J5175" s="184"/>
      <c r="K5175" s="184"/>
    </row>
    <row r="5176" spans="1:11" ht="12.75">
      <c r="A5176">
        <v>840</v>
      </c>
      <c r="B5176">
        <v>842</v>
      </c>
      <c r="C5176" s="187">
        <v>9.5600004196167</v>
      </c>
      <c r="D5176">
        <v>0</v>
      </c>
      <c r="E5176" s="184"/>
      <c r="F5176" s="184"/>
      <c r="G5176" s="185"/>
      <c r="H5176" s="184"/>
      <c r="I5176" s="185"/>
      <c r="J5176" s="184"/>
      <c r="K5176" s="184"/>
    </row>
    <row r="5177" spans="1:11" ht="12.75">
      <c r="A5177">
        <v>840</v>
      </c>
      <c r="B5177">
        <v>918</v>
      </c>
      <c r="C5177" s="187">
        <v>55</v>
      </c>
      <c r="D5177">
        <v>0</v>
      </c>
      <c r="E5177" s="184"/>
      <c r="F5177" s="184"/>
      <c r="G5177" s="185"/>
      <c r="H5177" s="184"/>
      <c r="I5177" s="185"/>
      <c r="J5177" s="184"/>
      <c r="K5177" s="184"/>
    </row>
    <row r="5178" spans="1:11" ht="12.75">
      <c r="A5178">
        <v>840</v>
      </c>
      <c r="B5178">
        <v>919</v>
      </c>
      <c r="C5178" s="187">
        <v>43.970001220703125</v>
      </c>
      <c r="D5178">
        <v>0</v>
      </c>
      <c r="E5178" s="184"/>
      <c r="F5178" s="184"/>
      <c r="G5178" s="185"/>
      <c r="H5178" s="184"/>
      <c r="I5178" s="185"/>
      <c r="J5178" s="184"/>
      <c r="K5178" s="184"/>
    </row>
    <row r="5179" spans="1:11" ht="12.75">
      <c r="A5179">
        <v>840</v>
      </c>
      <c r="B5179">
        <v>922</v>
      </c>
      <c r="C5179" s="187">
        <v>40.619998931884766</v>
      </c>
      <c r="D5179">
        <v>0</v>
      </c>
      <c r="E5179" s="184"/>
      <c r="F5179" s="184"/>
      <c r="G5179" s="185"/>
      <c r="H5179" s="184"/>
      <c r="I5179" s="185"/>
      <c r="J5179" s="184"/>
      <c r="K5179" s="184"/>
    </row>
    <row r="5180" spans="1:11" ht="12.75">
      <c r="A5180">
        <v>840</v>
      </c>
      <c r="B5180">
        <v>924</v>
      </c>
      <c r="C5180" s="187">
        <v>44.599998474121094</v>
      </c>
      <c r="D5180">
        <v>0</v>
      </c>
      <c r="E5180" s="184"/>
      <c r="F5180" s="184"/>
      <c r="G5180" s="185"/>
      <c r="H5180" s="184"/>
      <c r="I5180" s="185"/>
      <c r="J5180" s="184"/>
      <c r="K5180" s="184"/>
    </row>
    <row r="5181" spans="1:11" ht="12.75">
      <c r="A5181">
        <v>841</v>
      </c>
      <c r="B5181">
        <v>837</v>
      </c>
      <c r="C5181" s="187">
        <v>8.119999885559082</v>
      </c>
      <c r="D5181">
        <v>0</v>
      </c>
      <c r="E5181" s="184"/>
      <c r="F5181" s="184"/>
      <c r="G5181" s="185"/>
      <c r="H5181" s="184"/>
      <c r="I5181" s="185"/>
      <c r="J5181" s="184"/>
      <c r="K5181" s="184"/>
    </row>
    <row r="5182" spans="1:11" ht="12.75">
      <c r="A5182">
        <v>841</v>
      </c>
      <c r="B5182">
        <v>839</v>
      </c>
      <c r="C5182" s="187">
        <v>4.360000133514404</v>
      </c>
      <c r="D5182">
        <v>0</v>
      </c>
      <c r="E5182" s="184"/>
      <c r="F5182" s="184"/>
      <c r="G5182" s="185"/>
      <c r="H5182" s="184"/>
      <c r="I5182" s="185"/>
      <c r="J5182" s="184"/>
      <c r="K5182" s="184"/>
    </row>
    <row r="5183" spans="1:11" ht="12.75">
      <c r="A5183">
        <v>841</v>
      </c>
      <c r="B5183">
        <v>840</v>
      </c>
      <c r="C5183" s="187">
        <v>6.119999885559082</v>
      </c>
      <c r="D5183">
        <v>0</v>
      </c>
      <c r="E5183" s="184"/>
      <c r="F5183" s="184"/>
      <c r="G5183" s="185"/>
      <c r="H5183" s="184"/>
      <c r="I5183" s="185"/>
      <c r="J5183" s="184"/>
      <c r="K5183" s="184"/>
    </row>
    <row r="5184" spans="1:11" ht="12.75">
      <c r="A5184">
        <v>841</v>
      </c>
      <c r="B5184">
        <v>842</v>
      </c>
      <c r="C5184" s="187">
        <v>4.46999979019165</v>
      </c>
      <c r="D5184">
        <v>0</v>
      </c>
      <c r="E5184" s="184"/>
      <c r="F5184" s="184"/>
      <c r="G5184" s="185"/>
      <c r="H5184" s="184"/>
      <c r="I5184" s="185"/>
      <c r="J5184" s="184"/>
      <c r="K5184" s="184"/>
    </row>
    <row r="5185" spans="1:11" ht="12.75">
      <c r="A5185">
        <v>841</v>
      </c>
      <c r="B5185">
        <v>917</v>
      </c>
      <c r="C5185" s="187">
        <v>68.41000366210938</v>
      </c>
      <c r="D5185">
        <v>0</v>
      </c>
      <c r="E5185" s="184"/>
      <c r="F5185" s="184"/>
      <c r="G5185" s="185"/>
      <c r="H5185" s="184"/>
      <c r="I5185" s="185"/>
      <c r="J5185" s="184"/>
      <c r="K5185" s="184"/>
    </row>
    <row r="5186" spans="1:11" ht="12.75">
      <c r="A5186">
        <v>841</v>
      </c>
      <c r="B5186">
        <v>918</v>
      </c>
      <c r="C5186" s="187">
        <v>47.900001525878906</v>
      </c>
      <c r="D5186">
        <v>0</v>
      </c>
      <c r="E5186" s="184"/>
      <c r="F5186" s="184"/>
      <c r="G5186" s="185"/>
      <c r="H5186" s="184"/>
      <c r="I5186" s="185"/>
      <c r="J5186" s="184"/>
      <c r="K5186" s="184"/>
    </row>
    <row r="5187" spans="1:11" ht="12.75">
      <c r="A5187">
        <v>841</v>
      </c>
      <c r="B5187">
        <v>919</v>
      </c>
      <c r="C5187" s="187">
        <v>47.029998779296875</v>
      </c>
      <c r="D5187">
        <v>0</v>
      </c>
      <c r="E5187" s="184"/>
      <c r="F5187" s="184"/>
      <c r="G5187" s="185"/>
      <c r="H5187" s="184"/>
      <c r="I5187" s="185"/>
      <c r="J5187" s="184"/>
      <c r="K5187" s="184"/>
    </row>
    <row r="5188" spans="1:11" ht="12.75">
      <c r="A5188">
        <v>841</v>
      </c>
      <c r="B5188">
        <v>922</v>
      </c>
      <c r="C5188" s="187">
        <v>41.709999084472656</v>
      </c>
      <c r="D5188">
        <v>0</v>
      </c>
      <c r="E5188" s="184"/>
      <c r="F5188" s="184"/>
      <c r="G5188" s="185"/>
      <c r="H5188" s="184"/>
      <c r="I5188" s="185"/>
      <c r="J5188" s="184"/>
      <c r="K5188" s="184"/>
    </row>
    <row r="5189" spans="1:11" ht="12.75">
      <c r="A5189">
        <v>842</v>
      </c>
      <c r="B5189">
        <v>831</v>
      </c>
      <c r="C5189" s="187">
        <v>33.400001525878906</v>
      </c>
      <c r="D5189">
        <v>0</v>
      </c>
      <c r="E5189" s="184"/>
      <c r="F5189" s="184"/>
      <c r="G5189" s="185"/>
      <c r="H5189" s="184"/>
      <c r="I5189" s="185"/>
      <c r="J5189" s="184"/>
      <c r="K5189" s="184"/>
    </row>
    <row r="5190" spans="1:11" ht="12.75">
      <c r="A5190">
        <v>842</v>
      </c>
      <c r="B5190">
        <v>840</v>
      </c>
      <c r="C5190" s="187">
        <v>9.5600004196167</v>
      </c>
      <c r="D5190">
        <v>0</v>
      </c>
      <c r="E5190" s="184"/>
      <c r="F5190" s="184"/>
      <c r="G5190" s="185"/>
      <c r="H5190" s="184"/>
      <c r="I5190" s="185"/>
      <c r="J5190" s="184"/>
      <c r="K5190" s="184"/>
    </row>
    <row r="5191" spans="1:11" ht="12.75">
      <c r="A5191">
        <v>842</v>
      </c>
      <c r="B5191">
        <v>841</v>
      </c>
      <c r="C5191" s="187">
        <v>4.5</v>
      </c>
      <c r="D5191">
        <v>0</v>
      </c>
      <c r="E5191" s="184"/>
      <c r="F5191" s="184"/>
      <c r="G5191" s="185"/>
      <c r="H5191" s="184"/>
      <c r="I5191" s="185"/>
      <c r="J5191" s="184"/>
      <c r="K5191" s="184"/>
    </row>
    <row r="5192" spans="1:11" ht="12.75">
      <c r="A5192">
        <v>842</v>
      </c>
      <c r="B5192">
        <v>843</v>
      </c>
      <c r="C5192" s="187">
        <v>3.259999990463257</v>
      </c>
      <c r="D5192">
        <v>0</v>
      </c>
      <c r="E5192" s="184"/>
      <c r="F5192" s="184"/>
      <c r="G5192" s="185"/>
      <c r="H5192" s="184"/>
      <c r="I5192" s="185"/>
      <c r="J5192" s="184"/>
      <c r="K5192" s="184"/>
    </row>
    <row r="5193" spans="1:11" ht="12.75">
      <c r="A5193">
        <v>842</v>
      </c>
      <c r="B5193">
        <v>844</v>
      </c>
      <c r="C5193" s="187">
        <v>4.119999885559082</v>
      </c>
      <c r="D5193">
        <v>0</v>
      </c>
      <c r="E5193" s="184"/>
      <c r="F5193" s="184"/>
      <c r="G5193" s="185"/>
      <c r="H5193" s="184"/>
      <c r="I5193" s="185"/>
      <c r="J5193" s="184"/>
      <c r="K5193" s="184"/>
    </row>
    <row r="5194" spans="1:11" ht="12.75">
      <c r="A5194">
        <v>842</v>
      </c>
      <c r="B5194">
        <v>846</v>
      </c>
      <c r="C5194" s="187">
        <v>9.739999771118164</v>
      </c>
      <c r="D5194">
        <v>0</v>
      </c>
      <c r="E5194" s="184"/>
      <c r="F5194" s="184"/>
      <c r="G5194" s="185"/>
      <c r="H5194" s="184"/>
      <c r="I5194" s="185"/>
      <c r="J5194" s="184"/>
      <c r="K5194" s="184"/>
    </row>
    <row r="5195" spans="1:11" ht="12.75">
      <c r="A5195">
        <v>842</v>
      </c>
      <c r="B5195">
        <v>857</v>
      </c>
      <c r="C5195" s="187">
        <v>32.029998779296875</v>
      </c>
      <c r="D5195">
        <v>0</v>
      </c>
      <c r="E5195" s="184"/>
      <c r="F5195" s="184"/>
      <c r="G5195" s="185"/>
      <c r="H5195" s="184"/>
      <c r="I5195" s="185"/>
      <c r="J5195" s="184"/>
      <c r="K5195" s="184"/>
    </row>
    <row r="5196" spans="1:11" ht="12.75">
      <c r="A5196">
        <v>842</v>
      </c>
      <c r="B5196">
        <v>859</v>
      </c>
      <c r="C5196" s="187">
        <v>32.209999084472656</v>
      </c>
      <c r="D5196">
        <v>0</v>
      </c>
      <c r="E5196" s="184"/>
      <c r="F5196" s="184"/>
      <c r="G5196" s="185"/>
      <c r="H5196" s="184"/>
      <c r="I5196" s="185"/>
      <c r="J5196" s="184"/>
      <c r="K5196" s="184"/>
    </row>
    <row r="5197" spans="1:11" ht="12.75">
      <c r="A5197">
        <v>842</v>
      </c>
      <c r="B5197">
        <v>916</v>
      </c>
      <c r="C5197" s="187">
        <v>67.95999908447266</v>
      </c>
      <c r="D5197">
        <v>0</v>
      </c>
      <c r="E5197" s="184"/>
      <c r="F5197" s="184"/>
      <c r="G5197" s="185"/>
      <c r="H5197" s="184"/>
      <c r="I5197" s="185"/>
      <c r="J5197" s="184"/>
      <c r="K5197" s="184"/>
    </row>
    <row r="5198" spans="1:11" ht="12.75">
      <c r="A5198">
        <v>842</v>
      </c>
      <c r="B5198">
        <v>917</v>
      </c>
      <c r="C5198" s="187">
        <v>66.51000213623047</v>
      </c>
      <c r="D5198">
        <v>0</v>
      </c>
      <c r="E5198" s="184"/>
      <c r="F5198" s="184"/>
      <c r="G5198" s="185"/>
      <c r="H5198" s="184"/>
      <c r="I5198" s="185"/>
      <c r="J5198" s="184"/>
      <c r="K5198" s="184"/>
    </row>
    <row r="5199" spans="1:11" ht="12.75">
      <c r="A5199">
        <v>842</v>
      </c>
      <c r="B5199">
        <v>918</v>
      </c>
      <c r="C5199" s="187">
        <v>47.34000015258789</v>
      </c>
      <c r="D5199">
        <v>0</v>
      </c>
      <c r="E5199" s="184"/>
      <c r="F5199" s="184"/>
      <c r="G5199" s="185"/>
      <c r="H5199" s="184"/>
      <c r="I5199" s="185"/>
      <c r="J5199" s="184"/>
      <c r="K5199" s="184"/>
    </row>
    <row r="5200" spans="1:11" ht="12.75">
      <c r="A5200">
        <v>842</v>
      </c>
      <c r="B5200">
        <v>919</v>
      </c>
      <c r="C5200" s="187">
        <v>49.29999923706055</v>
      </c>
      <c r="D5200">
        <v>0</v>
      </c>
      <c r="E5200" s="184"/>
      <c r="F5200" s="184"/>
      <c r="G5200" s="185"/>
      <c r="H5200" s="184"/>
      <c r="I5200" s="185"/>
      <c r="J5200" s="184"/>
      <c r="K5200" s="184"/>
    </row>
    <row r="5201" spans="1:11" ht="12.75">
      <c r="A5201">
        <v>842</v>
      </c>
      <c r="B5201">
        <v>920</v>
      </c>
      <c r="C5201" s="187">
        <v>30.280000686645508</v>
      </c>
      <c r="D5201">
        <v>0</v>
      </c>
      <c r="E5201" s="184"/>
      <c r="F5201" s="184"/>
      <c r="G5201" s="185"/>
      <c r="H5201" s="184"/>
      <c r="I5201" s="185"/>
      <c r="J5201" s="184"/>
      <c r="K5201" s="184"/>
    </row>
    <row r="5202" spans="1:11" ht="12.75">
      <c r="A5202">
        <v>842</v>
      </c>
      <c r="B5202">
        <v>922</v>
      </c>
      <c r="C5202" s="187">
        <v>42.20000076293945</v>
      </c>
      <c r="D5202">
        <v>0</v>
      </c>
      <c r="E5202" s="184"/>
      <c r="F5202" s="184"/>
      <c r="G5202" s="185"/>
      <c r="H5202" s="184"/>
      <c r="I5202" s="185"/>
      <c r="J5202" s="184"/>
      <c r="K5202" s="184"/>
    </row>
    <row r="5203" spans="1:11" ht="12.75">
      <c r="A5203">
        <v>843</v>
      </c>
      <c r="B5203">
        <v>842</v>
      </c>
      <c r="C5203" s="187">
        <v>3.299999952316284</v>
      </c>
      <c r="D5203">
        <v>0</v>
      </c>
      <c r="E5203" s="184"/>
      <c r="F5203" s="184"/>
      <c r="G5203" s="185"/>
      <c r="H5203" s="184"/>
      <c r="I5203" s="185"/>
      <c r="J5203" s="184"/>
      <c r="K5203" s="184"/>
    </row>
    <row r="5204" spans="1:11" ht="12.75">
      <c r="A5204">
        <v>843</v>
      </c>
      <c r="B5204">
        <v>844</v>
      </c>
      <c r="C5204" s="187">
        <v>3</v>
      </c>
      <c r="D5204">
        <v>0</v>
      </c>
      <c r="E5204" s="184"/>
      <c r="F5204" s="184"/>
      <c r="G5204" s="185"/>
      <c r="H5204" s="184"/>
      <c r="I5204" s="185"/>
      <c r="J5204" s="184"/>
      <c r="K5204" s="184"/>
    </row>
    <row r="5205" spans="1:11" ht="12.75">
      <c r="A5205">
        <v>844</v>
      </c>
      <c r="B5205">
        <v>842</v>
      </c>
      <c r="C5205" s="187">
        <v>4.099999904632568</v>
      </c>
      <c r="D5205">
        <v>0</v>
      </c>
      <c r="E5205" s="184"/>
      <c r="F5205" s="184"/>
      <c r="G5205" s="185"/>
      <c r="H5205" s="184"/>
      <c r="I5205" s="185"/>
      <c r="J5205" s="184"/>
      <c r="K5205" s="184"/>
    </row>
    <row r="5206" spans="1:11" ht="12.75">
      <c r="A5206">
        <v>844</v>
      </c>
      <c r="B5206">
        <v>843</v>
      </c>
      <c r="C5206" s="187">
        <v>3</v>
      </c>
      <c r="D5206">
        <v>0</v>
      </c>
      <c r="E5206" s="184"/>
      <c r="F5206" s="184"/>
      <c r="G5206" s="185"/>
      <c r="H5206" s="184"/>
      <c r="I5206" s="185"/>
      <c r="J5206" s="184"/>
      <c r="K5206" s="184"/>
    </row>
    <row r="5207" spans="1:11" ht="12.75">
      <c r="A5207">
        <v>844</v>
      </c>
      <c r="B5207">
        <v>845</v>
      </c>
      <c r="C5207" s="187">
        <v>4.199999809265137</v>
      </c>
      <c r="D5207">
        <v>0</v>
      </c>
      <c r="E5207" s="184"/>
      <c r="F5207" s="184"/>
      <c r="G5207" s="185"/>
      <c r="H5207" s="184"/>
      <c r="I5207" s="185"/>
      <c r="J5207" s="184"/>
      <c r="K5207" s="184"/>
    </row>
    <row r="5208" spans="1:11" ht="12.75">
      <c r="A5208">
        <v>844</v>
      </c>
      <c r="B5208">
        <v>846</v>
      </c>
      <c r="C5208" s="187">
        <v>5.599999904632568</v>
      </c>
      <c r="D5208">
        <v>0</v>
      </c>
      <c r="E5208" s="184"/>
      <c r="F5208" s="184"/>
      <c r="G5208" s="185"/>
      <c r="H5208" s="184"/>
      <c r="I5208" s="185"/>
      <c r="J5208" s="184"/>
      <c r="K5208" s="184"/>
    </row>
    <row r="5209" spans="1:11" ht="12.75">
      <c r="A5209">
        <v>844</v>
      </c>
      <c r="B5209">
        <v>857</v>
      </c>
      <c r="C5209" s="187">
        <v>28.600000381469727</v>
      </c>
      <c r="D5209">
        <v>0</v>
      </c>
      <c r="E5209" s="184"/>
      <c r="F5209" s="184"/>
      <c r="G5209" s="185"/>
      <c r="H5209" s="184"/>
      <c r="I5209" s="185"/>
      <c r="J5209" s="184"/>
      <c r="K5209" s="184"/>
    </row>
    <row r="5210" spans="1:11" ht="12.75">
      <c r="A5210">
        <v>845</v>
      </c>
      <c r="B5210">
        <v>844</v>
      </c>
      <c r="C5210" s="187">
        <v>4.199999809265137</v>
      </c>
      <c r="D5210">
        <v>0</v>
      </c>
      <c r="E5210" s="184"/>
      <c r="F5210" s="184"/>
      <c r="G5210" s="185"/>
      <c r="H5210" s="184"/>
      <c r="I5210" s="185"/>
      <c r="J5210" s="184"/>
      <c r="K5210" s="184"/>
    </row>
    <row r="5211" spans="1:11" ht="12.75">
      <c r="A5211">
        <v>845</v>
      </c>
      <c r="B5211">
        <v>846</v>
      </c>
      <c r="C5211" s="187">
        <v>2.299999952316284</v>
      </c>
      <c r="D5211">
        <v>0</v>
      </c>
      <c r="E5211" s="184"/>
      <c r="F5211" s="184"/>
      <c r="G5211" s="185"/>
      <c r="H5211" s="184"/>
      <c r="I5211" s="185"/>
      <c r="J5211" s="184"/>
      <c r="K5211" s="184"/>
    </row>
    <row r="5212" spans="1:11" ht="12.75">
      <c r="A5212">
        <v>845</v>
      </c>
      <c r="B5212">
        <v>847</v>
      </c>
      <c r="C5212" s="187">
        <v>5.800000190734863</v>
      </c>
      <c r="D5212">
        <v>0</v>
      </c>
      <c r="E5212" s="184"/>
      <c r="F5212" s="184"/>
      <c r="G5212" s="185"/>
      <c r="H5212" s="184"/>
      <c r="I5212" s="185"/>
      <c r="J5212" s="184"/>
      <c r="K5212" s="184"/>
    </row>
    <row r="5213" spans="1:11" ht="12.75">
      <c r="A5213">
        <v>845</v>
      </c>
      <c r="B5213">
        <v>848</v>
      </c>
      <c r="C5213" s="187">
        <v>5.599999904632568</v>
      </c>
      <c r="D5213">
        <v>0</v>
      </c>
      <c r="E5213" s="184"/>
      <c r="F5213" s="184"/>
      <c r="G5213" s="185"/>
      <c r="H5213" s="184"/>
      <c r="I5213" s="185"/>
      <c r="J5213" s="184"/>
      <c r="K5213" s="184"/>
    </row>
    <row r="5214" spans="1:11" ht="12.75">
      <c r="A5214">
        <v>845</v>
      </c>
      <c r="B5214">
        <v>849</v>
      </c>
      <c r="C5214" s="187">
        <v>8.539999961853027</v>
      </c>
      <c r="D5214">
        <v>0</v>
      </c>
      <c r="E5214" s="184"/>
      <c r="F5214" s="184"/>
      <c r="G5214" s="185"/>
      <c r="H5214" s="184"/>
      <c r="I5214" s="185"/>
      <c r="J5214" s="184"/>
      <c r="K5214" s="184"/>
    </row>
    <row r="5215" spans="1:11" ht="12.75">
      <c r="A5215">
        <v>845</v>
      </c>
      <c r="B5215">
        <v>851</v>
      </c>
      <c r="C5215" s="187">
        <v>9.399999618530273</v>
      </c>
      <c r="D5215">
        <v>0</v>
      </c>
      <c r="E5215" s="184"/>
      <c r="F5215" s="184"/>
      <c r="G5215" s="185"/>
      <c r="H5215" s="184"/>
      <c r="I5215" s="185"/>
      <c r="J5215" s="184"/>
      <c r="K5215" s="184"/>
    </row>
    <row r="5216" spans="1:11" ht="12.75">
      <c r="A5216">
        <v>845</v>
      </c>
      <c r="B5216">
        <v>857</v>
      </c>
      <c r="C5216" s="187">
        <v>26.5</v>
      </c>
      <c r="D5216">
        <v>0</v>
      </c>
      <c r="E5216" s="184"/>
      <c r="F5216" s="184"/>
      <c r="G5216" s="185"/>
      <c r="H5216" s="184"/>
      <c r="I5216" s="185"/>
      <c r="J5216" s="184"/>
      <c r="K5216" s="184"/>
    </row>
    <row r="5217" spans="1:11" ht="12.75">
      <c r="A5217">
        <v>845</v>
      </c>
      <c r="B5217">
        <v>859</v>
      </c>
      <c r="C5217" s="187">
        <v>25.200000762939453</v>
      </c>
      <c r="D5217">
        <v>0</v>
      </c>
      <c r="E5217" s="184"/>
      <c r="F5217" s="184"/>
      <c r="G5217" s="185"/>
      <c r="H5217" s="184"/>
      <c r="I5217" s="185"/>
      <c r="J5217" s="184"/>
      <c r="K5217" s="184"/>
    </row>
    <row r="5218" spans="1:11" ht="12.75">
      <c r="A5218">
        <v>845</v>
      </c>
      <c r="B5218">
        <v>922</v>
      </c>
      <c r="C5218" s="187">
        <v>51</v>
      </c>
      <c r="D5218">
        <v>0</v>
      </c>
      <c r="E5218" s="184"/>
      <c r="F5218" s="184"/>
      <c r="G5218" s="185"/>
      <c r="H5218" s="184"/>
      <c r="I5218" s="185"/>
      <c r="J5218" s="184"/>
      <c r="K5218" s="184"/>
    </row>
    <row r="5219" spans="1:11" ht="12.75">
      <c r="A5219">
        <v>846</v>
      </c>
      <c r="B5219">
        <v>842</v>
      </c>
      <c r="C5219" s="187">
        <v>9.699999809265137</v>
      </c>
      <c r="D5219">
        <v>0</v>
      </c>
      <c r="E5219" s="184"/>
      <c r="F5219" s="184"/>
      <c r="G5219" s="185"/>
      <c r="H5219" s="184"/>
      <c r="I5219" s="185"/>
      <c r="J5219" s="184"/>
      <c r="K5219" s="184"/>
    </row>
    <row r="5220" spans="1:11" ht="12.75">
      <c r="A5220">
        <v>846</v>
      </c>
      <c r="B5220">
        <v>844</v>
      </c>
      <c r="C5220" s="187">
        <v>5.599999904632568</v>
      </c>
      <c r="D5220">
        <v>0</v>
      </c>
      <c r="E5220" s="184"/>
      <c r="F5220" s="184"/>
      <c r="G5220" s="185"/>
      <c r="H5220" s="184"/>
      <c r="I5220" s="185"/>
      <c r="J5220" s="184"/>
      <c r="K5220" s="184"/>
    </row>
    <row r="5221" spans="1:11" ht="12.75">
      <c r="A5221">
        <v>846</v>
      </c>
      <c r="B5221">
        <v>845</v>
      </c>
      <c r="C5221" s="187">
        <v>2.5899999141693115</v>
      </c>
      <c r="D5221">
        <v>0</v>
      </c>
      <c r="E5221" s="184"/>
      <c r="F5221" s="184"/>
      <c r="G5221" s="185"/>
      <c r="H5221" s="184"/>
      <c r="I5221" s="185"/>
      <c r="J5221" s="184"/>
      <c r="K5221" s="184"/>
    </row>
    <row r="5222" spans="1:11" ht="12.75">
      <c r="A5222">
        <v>846</v>
      </c>
      <c r="B5222">
        <v>847</v>
      </c>
      <c r="C5222" s="187">
        <v>6.639999866485596</v>
      </c>
      <c r="D5222">
        <v>0</v>
      </c>
      <c r="E5222" s="184"/>
      <c r="F5222" s="184"/>
      <c r="G5222" s="185"/>
      <c r="H5222" s="184"/>
      <c r="I5222" s="185"/>
      <c r="J5222" s="184"/>
      <c r="K5222" s="184"/>
    </row>
    <row r="5223" spans="1:11" ht="12.75">
      <c r="A5223">
        <v>846</v>
      </c>
      <c r="B5223">
        <v>848</v>
      </c>
      <c r="C5223" s="187">
        <v>5.829999923706055</v>
      </c>
      <c r="D5223">
        <v>0</v>
      </c>
      <c r="E5223" s="184"/>
      <c r="F5223" s="184"/>
      <c r="G5223" s="185"/>
      <c r="H5223" s="184"/>
      <c r="I5223" s="185"/>
      <c r="J5223" s="184"/>
      <c r="K5223" s="184"/>
    </row>
    <row r="5224" spans="1:11" ht="12.75">
      <c r="A5224">
        <v>846</v>
      </c>
      <c r="B5224">
        <v>849</v>
      </c>
      <c r="C5224" s="187">
        <v>6.590000152587891</v>
      </c>
      <c r="D5224">
        <v>0</v>
      </c>
      <c r="E5224" s="184"/>
      <c r="F5224" s="184"/>
      <c r="G5224" s="185"/>
      <c r="H5224" s="184"/>
      <c r="I5224" s="185"/>
      <c r="J5224" s="184"/>
      <c r="K5224" s="184"/>
    </row>
    <row r="5225" spans="1:11" ht="12.75">
      <c r="A5225">
        <v>846</v>
      </c>
      <c r="B5225">
        <v>851</v>
      </c>
      <c r="C5225" s="187">
        <v>7.809999942779541</v>
      </c>
      <c r="D5225">
        <v>0</v>
      </c>
      <c r="E5225" s="184"/>
      <c r="F5225" s="184"/>
      <c r="G5225" s="185"/>
      <c r="H5225" s="184"/>
      <c r="I5225" s="185"/>
      <c r="J5225" s="184"/>
      <c r="K5225" s="184"/>
    </row>
    <row r="5226" spans="1:11" ht="12.75">
      <c r="A5226">
        <v>846</v>
      </c>
      <c r="B5226">
        <v>856</v>
      </c>
      <c r="C5226" s="187">
        <v>20.799999237060547</v>
      </c>
      <c r="D5226">
        <v>0</v>
      </c>
      <c r="E5226" s="184"/>
      <c r="F5226" s="184"/>
      <c r="G5226" s="185"/>
      <c r="H5226" s="184"/>
      <c r="I5226" s="185"/>
      <c r="J5226" s="184"/>
      <c r="K5226" s="184"/>
    </row>
    <row r="5227" spans="1:11" ht="12.75">
      <c r="A5227">
        <v>846</v>
      </c>
      <c r="B5227">
        <v>857</v>
      </c>
      <c r="C5227" s="187">
        <v>24.5</v>
      </c>
      <c r="D5227">
        <v>0</v>
      </c>
      <c r="E5227" s="184"/>
      <c r="F5227" s="184"/>
      <c r="G5227" s="185"/>
      <c r="H5227" s="184"/>
      <c r="I5227" s="185"/>
      <c r="J5227" s="184"/>
      <c r="K5227" s="184"/>
    </row>
    <row r="5228" spans="1:11" ht="12.75">
      <c r="A5228">
        <v>846</v>
      </c>
      <c r="B5228">
        <v>859</v>
      </c>
      <c r="C5228" s="187">
        <v>23.65999984741211</v>
      </c>
      <c r="D5228">
        <v>0</v>
      </c>
      <c r="E5228" s="184"/>
      <c r="F5228" s="184"/>
      <c r="G5228" s="185"/>
      <c r="H5228" s="184"/>
      <c r="I5228" s="185"/>
      <c r="J5228" s="184"/>
      <c r="K5228" s="184"/>
    </row>
    <row r="5229" spans="1:11" ht="12.75">
      <c r="A5229">
        <v>846</v>
      </c>
      <c r="B5229">
        <v>920</v>
      </c>
      <c r="C5229" s="187">
        <v>24.079999923706055</v>
      </c>
      <c r="D5229">
        <v>0</v>
      </c>
      <c r="E5229" s="184"/>
      <c r="F5229" s="184"/>
      <c r="G5229" s="185"/>
      <c r="H5229" s="184"/>
      <c r="I5229" s="185"/>
      <c r="J5229" s="184"/>
      <c r="K5229" s="184"/>
    </row>
    <row r="5230" spans="1:11" ht="12.75">
      <c r="A5230">
        <v>847</v>
      </c>
      <c r="B5230">
        <v>845</v>
      </c>
      <c r="C5230" s="187">
        <v>5.800000190734863</v>
      </c>
      <c r="D5230">
        <v>0</v>
      </c>
      <c r="E5230" s="184"/>
      <c r="F5230" s="184"/>
      <c r="G5230" s="185"/>
      <c r="H5230" s="184"/>
      <c r="I5230" s="185"/>
      <c r="J5230" s="184"/>
      <c r="K5230" s="184"/>
    </row>
    <row r="5231" spans="1:11" ht="12.75">
      <c r="A5231">
        <v>847</v>
      </c>
      <c r="B5231">
        <v>846</v>
      </c>
      <c r="C5231" s="187">
        <v>6.800000190734863</v>
      </c>
      <c r="D5231">
        <v>0</v>
      </c>
      <c r="E5231" s="184"/>
      <c r="F5231" s="184"/>
      <c r="G5231" s="185"/>
      <c r="H5231" s="184"/>
      <c r="I5231" s="185"/>
      <c r="J5231" s="184"/>
      <c r="K5231" s="184"/>
    </row>
    <row r="5232" spans="1:11" ht="12.75">
      <c r="A5232">
        <v>847</v>
      </c>
      <c r="B5232">
        <v>848</v>
      </c>
      <c r="C5232" s="187">
        <v>2.5</v>
      </c>
      <c r="D5232">
        <v>0</v>
      </c>
      <c r="E5232" s="184"/>
      <c r="F5232" s="184"/>
      <c r="G5232" s="185"/>
      <c r="H5232" s="184"/>
      <c r="I5232" s="185"/>
      <c r="J5232" s="184"/>
      <c r="K5232" s="184"/>
    </row>
    <row r="5233" spans="1:11" ht="12.75">
      <c r="A5233">
        <v>847</v>
      </c>
      <c r="B5233">
        <v>849</v>
      </c>
      <c r="C5233" s="187">
        <v>3.700000047683716</v>
      </c>
      <c r="D5233">
        <v>0</v>
      </c>
      <c r="E5233" s="184"/>
      <c r="F5233" s="184"/>
      <c r="G5233" s="185"/>
      <c r="H5233" s="184"/>
      <c r="I5233" s="185"/>
      <c r="J5233" s="184"/>
      <c r="K5233" s="184"/>
    </row>
    <row r="5234" spans="1:11" ht="12.75">
      <c r="A5234">
        <v>848</v>
      </c>
      <c r="B5234">
        <v>845</v>
      </c>
      <c r="C5234" s="187">
        <v>5.599999904632568</v>
      </c>
      <c r="D5234">
        <v>0</v>
      </c>
      <c r="E5234" s="184"/>
      <c r="F5234" s="184"/>
      <c r="G5234" s="185"/>
      <c r="H5234" s="184"/>
      <c r="I5234" s="185"/>
      <c r="J5234" s="184"/>
      <c r="K5234" s="184"/>
    </row>
    <row r="5235" spans="1:11" ht="12.75">
      <c r="A5235">
        <v>848</v>
      </c>
      <c r="B5235">
        <v>846</v>
      </c>
      <c r="C5235" s="187">
        <v>5.5</v>
      </c>
      <c r="D5235">
        <v>0</v>
      </c>
      <c r="E5235" s="184"/>
      <c r="F5235" s="184"/>
      <c r="G5235" s="185"/>
      <c r="H5235" s="184"/>
      <c r="I5235" s="185"/>
      <c r="J5235" s="184"/>
      <c r="K5235" s="184"/>
    </row>
    <row r="5236" spans="1:11" ht="12.75">
      <c r="A5236">
        <v>848</v>
      </c>
      <c r="B5236">
        <v>847</v>
      </c>
      <c r="C5236" s="187">
        <v>2.5</v>
      </c>
      <c r="D5236">
        <v>0</v>
      </c>
      <c r="E5236" s="184"/>
      <c r="F5236" s="184"/>
      <c r="G5236" s="185"/>
      <c r="H5236" s="184"/>
      <c r="I5236" s="185"/>
      <c r="J5236" s="184"/>
      <c r="K5236" s="184"/>
    </row>
    <row r="5237" spans="1:11" ht="12.75">
      <c r="A5237">
        <v>848</v>
      </c>
      <c r="B5237">
        <v>849</v>
      </c>
      <c r="C5237" s="187">
        <v>2.9000000953674316</v>
      </c>
      <c r="D5237">
        <v>0</v>
      </c>
      <c r="E5237" s="184"/>
      <c r="F5237" s="184"/>
      <c r="G5237" s="185"/>
      <c r="H5237" s="184"/>
      <c r="I5237" s="185"/>
      <c r="J5237" s="184"/>
      <c r="K5237" s="184"/>
    </row>
    <row r="5238" spans="1:11" ht="12.75">
      <c r="A5238">
        <v>848</v>
      </c>
      <c r="B5238">
        <v>851</v>
      </c>
      <c r="C5238" s="187">
        <v>6.900000095367432</v>
      </c>
      <c r="D5238">
        <v>0</v>
      </c>
      <c r="E5238" s="184"/>
      <c r="F5238" s="184"/>
      <c r="G5238" s="185"/>
      <c r="H5238" s="184"/>
      <c r="I5238" s="185"/>
      <c r="J5238" s="184"/>
      <c r="K5238" s="184"/>
    </row>
    <row r="5239" spans="1:11" ht="12.75">
      <c r="A5239">
        <v>849</v>
      </c>
      <c r="B5239">
        <v>845</v>
      </c>
      <c r="C5239" s="187">
        <v>8.539999961853027</v>
      </c>
      <c r="D5239">
        <v>0</v>
      </c>
      <c r="E5239" s="184"/>
      <c r="F5239" s="184"/>
      <c r="G5239" s="185"/>
      <c r="H5239" s="184"/>
      <c r="I5239" s="185"/>
      <c r="J5239" s="184"/>
      <c r="K5239" s="184"/>
    </row>
    <row r="5240" spans="1:11" ht="12.75">
      <c r="A5240">
        <v>849</v>
      </c>
      <c r="B5240">
        <v>846</v>
      </c>
      <c r="C5240" s="187">
        <v>6.590000152587891</v>
      </c>
      <c r="D5240">
        <v>0</v>
      </c>
      <c r="E5240" s="184"/>
      <c r="F5240" s="184"/>
      <c r="G5240" s="185"/>
      <c r="H5240" s="184"/>
      <c r="I5240" s="185"/>
      <c r="J5240" s="184"/>
      <c r="K5240" s="184"/>
    </row>
    <row r="5241" spans="1:11" ht="12.75">
      <c r="A5241">
        <v>849</v>
      </c>
      <c r="B5241">
        <v>847</v>
      </c>
      <c r="C5241" s="187">
        <v>4.019999980926514</v>
      </c>
      <c r="D5241">
        <v>0</v>
      </c>
      <c r="E5241" s="184"/>
      <c r="F5241" s="184"/>
      <c r="G5241" s="185"/>
      <c r="H5241" s="184"/>
      <c r="I5241" s="185"/>
      <c r="J5241" s="184"/>
      <c r="K5241" s="184"/>
    </row>
    <row r="5242" spans="1:11" ht="12.75">
      <c r="A5242">
        <v>849</v>
      </c>
      <c r="B5242">
        <v>848</v>
      </c>
      <c r="C5242" s="187">
        <v>2.990000009536743</v>
      </c>
      <c r="D5242">
        <v>0</v>
      </c>
      <c r="E5242" s="184"/>
      <c r="F5242" s="184"/>
      <c r="G5242" s="185"/>
      <c r="H5242" s="184"/>
      <c r="I5242" s="185"/>
      <c r="J5242" s="184"/>
      <c r="K5242" s="184"/>
    </row>
    <row r="5243" spans="1:11" ht="12.75">
      <c r="A5243">
        <v>851</v>
      </c>
      <c r="B5243">
        <v>845</v>
      </c>
      <c r="C5243" s="187">
        <v>9.399999618530273</v>
      </c>
      <c r="D5243">
        <v>0</v>
      </c>
      <c r="E5243" s="184"/>
      <c r="F5243" s="184"/>
      <c r="G5243" s="185"/>
      <c r="H5243" s="184"/>
      <c r="I5243" s="185"/>
      <c r="J5243" s="184"/>
      <c r="K5243" s="184"/>
    </row>
    <row r="5244" spans="1:11" ht="12.75">
      <c r="A5244">
        <v>851</v>
      </c>
      <c r="B5244">
        <v>846</v>
      </c>
      <c r="C5244" s="187">
        <v>7.599999904632568</v>
      </c>
      <c r="D5244">
        <v>0</v>
      </c>
      <c r="E5244" s="184"/>
      <c r="F5244" s="184"/>
      <c r="G5244" s="185"/>
      <c r="H5244" s="184"/>
      <c r="I5244" s="185"/>
      <c r="J5244" s="184"/>
      <c r="K5244" s="184"/>
    </row>
    <row r="5245" spans="1:11" ht="12.75">
      <c r="A5245">
        <v>851</v>
      </c>
      <c r="B5245">
        <v>848</v>
      </c>
      <c r="C5245" s="187">
        <v>6.900000095367432</v>
      </c>
      <c r="D5245">
        <v>0</v>
      </c>
      <c r="E5245" s="184"/>
      <c r="F5245" s="184"/>
      <c r="G5245" s="185"/>
      <c r="H5245" s="184"/>
      <c r="I5245" s="185"/>
      <c r="J5245" s="184"/>
      <c r="K5245" s="184"/>
    </row>
    <row r="5246" spans="1:11" ht="12.75">
      <c r="A5246">
        <v>851</v>
      </c>
      <c r="B5246">
        <v>852</v>
      </c>
      <c r="C5246" s="187">
        <v>8.699999809265137</v>
      </c>
      <c r="D5246">
        <v>0</v>
      </c>
      <c r="E5246" s="184"/>
      <c r="F5246" s="184"/>
      <c r="G5246" s="185"/>
      <c r="H5246" s="184"/>
      <c r="I5246" s="185"/>
      <c r="J5246" s="184"/>
      <c r="K5246" s="184"/>
    </row>
    <row r="5247" spans="1:11" ht="12.75">
      <c r="A5247">
        <v>851</v>
      </c>
      <c r="B5247">
        <v>853</v>
      </c>
      <c r="C5247" s="187">
        <v>7.199999809265137</v>
      </c>
      <c r="D5247">
        <v>0</v>
      </c>
      <c r="E5247" s="184"/>
      <c r="F5247" s="184"/>
      <c r="G5247" s="185"/>
      <c r="H5247" s="184"/>
      <c r="I5247" s="185"/>
      <c r="J5247" s="184"/>
      <c r="K5247" s="184"/>
    </row>
    <row r="5248" spans="1:11" ht="12.75">
      <c r="A5248">
        <v>851</v>
      </c>
      <c r="B5248">
        <v>854</v>
      </c>
      <c r="C5248" s="187">
        <v>9.300000190734863</v>
      </c>
      <c r="D5248">
        <v>0</v>
      </c>
      <c r="E5248" s="184"/>
      <c r="F5248" s="184"/>
      <c r="G5248" s="185"/>
      <c r="H5248" s="184"/>
      <c r="I5248" s="185"/>
      <c r="J5248" s="184"/>
      <c r="K5248" s="184"/>
    </row>
    <row r="5249" spans="1:11" ht="12.75">
      <c r="A5249">
        <v>851</v>
      </c>
      <c r="B5249">
        <v>856</v>
      </c>
      <c r="C5249" s="187">
        <v>13.600000381469727</v>
      </c>
      <c r="D5249">
        <v>0</v>
      </c>
      <c r="E5249" s="184"/>
      <c r="F5249" s="184"/>
      <c r="G5249" s="185"/>
      <c r="H5249" s="184"/>
      <c r="I5249" s="185"/>
      <c r="J5249" s="184"/>
      <c r="K5249" s="184"/>
    </row>
    <row r="5250" spans="1:11" ht="12.75">
      <c r="A5250">
        <v>851</v>
      </c>
      <c r="B5250">
        <v>857</v>
      </c>
      <c r="C5250" s="187">
        <v>20.700000762939453</v>
      </c>
      <c r="D5250">
        <v>0</v>
      </c>
      <c r="E5250" s="184"/>
      <c r="F5250" s="184"/>
      <c r="G5250" s="185"/>
      <c r="H5250" s="184"/>
      <c r="I5250" s="185"/>
      <c r="J5250" s="184"/>
      <c r="K5250" s="184"/>
    </row>
    <row r="5251" spans="1:11" ht="12.75">
      <c r="A5251">
        <v>851</v>
      </c>
      <c r="B5251">
        <v>859</v>
      </c>
      <c r="C5251" s="187">
        <v>17.100000381469727</v>
      </c>
      <c r="D5251">
        <v>0</v>
      </c>
      <c r="E5251" s="184"/>
      <c r="F5251" s="184"/>
      <c r="G5251" s="185"/>
      <c r="H5251" s="184"/>
      <c r="I5251" s="185"/>
      <c r="J5251" s="184"/>
      <c r="K5251" s="184"/>
    </row>
    <row r="5252" spans="1:11" ht="12.75">
      <c r="A5252">
        <v>852</v>
      </c>
      <c r="B5252">
        <v>851</v>
      </c>
      <c r="C5252" s="187">
        <v>8.699999809265137</v>
      </c>
      <c r="D5252">
        <v>0</v>
      </c>
      <c r="E5252" s="184"/>
      <c r="F5252" s="184"/>
      <c r="G5252" s="185"/>
      <c r="H5252" s="184"/>
      <c r="I5252" s="185"/>
      <c r="J5252" s="184"/>
      <c r="K5252" s="184"/>
    </row>
    <row r="5253" spans="1:11" ht="12.75">
      <c r="A5253">
        <v>852</v>
      </c>
      <c r="B5253">
        <v>853</v>
      </c>
      <c r="C5253" s="187">
        <v>4.099999904632568</v>
      </c>
      <c r="D5253">
        <v>0</v>
      </c>
      <c r="E5253" s="184"/>
      <c r="F5253" s="184"/>
      <c r="G5253" s="185"/>
      <c r="H5253" s="184"/>
      <c r="I5253" s="185"/>
      <c r="J5253" s="184"/>
      <c r="K5253" s="184"/>
    </row>
    <row r="5254" spans="1:11" ht="12.75">
      <c r="A5254">
        <v>853</v>
      </c>
      <c r="B5254">
        <v>851</v>
      </c>
      <c r="C5254" s="187">
        <v>7.199999809265137</v>
      </c>
      <c r="D5254">
        <v>0</v>
      </c>
      <c r="E5254" s="184"/>
      <c r="F5254" s="184"/>
      <c r="G5254" s="185"/>
      <c r="H5254" s="184"/>
      <c r="I5254" s="185"/>
      <c r="J5254" s="184"/>
      <c r="K5254" s="184"/>
    </row>
    <row r="5255" spans="1:11" ht="12.75">
      <c r="A5255">
        <v>853</v>
      </c>
      <c r="B5255">
        <v>852</v>
      </c>
      <c r="C5255" s="187">
        <v>4.099999904632568</v>
      </c>
      <c r="D5255">
        <v>0</v>
      </c>
      <c r="E5255" s="184"/>
      <c r="F5255" s="184"/>
      <c r="G5255" s="185"/>
      <c r="H5255" s="184"/>
      <c r="I5255" s="185"/>
      <c r="J5255" s="184"/>
      <c r="K5255" s="184"/>
    </row>
    <row r="5256" spans="1:11" ht="12.75">
      <c r="A5256">
        <v>853</v>
      </c>
      <c r="B5256">
        <v>854</v>
      </c>
      <c r="C5256" s="187">
        <v>4.300000190734863</v>
      </c>
      <c r="D5256">
        <v>0</v>
      </c>
      <c r="E5256" s="184"/>
      <c r="F5256" s="184"/>
      <c r="G5256" s="185"/>
      <c r="H5256" s="184"/>
      <c r="I5256" s="185"/>
      <c r="J5256" s="184"/>
      <c r="K5256" s="184"/>
    </row>
    <row r="5257" spans="1:11" ht="12.75">
      <c r="A5257">
        <v>853</v>
      </c>
      <c r="B5257">
        <v>857</v>
      </c>
      <c r="C5257" s="187">
        <v>22.299999237060547</v>
      </c>
      <c r="D5257">
        <v>0</v>
      </c>
      <c r="E5257" s="184"/>
      <c r="F5257" s="184"/>
      <c r="G5257" s="185"/>
      <c r="H5257" s="184"/>
      <c r="I5257" s="185"/>
      <c r="J5257" s="184"/>
      <c r="K5257" s="184"/>
    </row>
    <row r="5258" spans="1:11" ht="12.75">
      <c r="A5258">
        <v>853</v>
      </c>
      <c r="B5258">
        <v>859</v>
      </c>
      <c r="C5258" s="187">
        <v>15.300000190734863</v>
      </c>
      <c r="D5258">
        <v>0</v>
      </c>
      <c r="E5258" s="184"/>
      <c r="F5258" s="184"/>
      <c r="G5258" s="185"/>
      <c r="H5258" s="184"/>
      <c r="I5258" s="185"/>
      <c r="J5258" s="184"/>
      <c r="K5258" s="184"/>
    </row>
    <row r="5259" spans="1:11" ht="12.75">
      <c r="A5259">
        <v>853</v>
      </c>
      <c r="B5259">
        <v>916</v>
      </c>
      <c r="C5259" s="187">
        <v>71.5</v>
      </c>
      <c r="D5259">
        <v>0</v>
      </c>
      <c r="E5259" s="184"/>
      <c r="F5259" s="184"/>
      <c r="G5259" s="185"/>
      <c r="H5259" s="184"/>
      <c r="I5259" s="185"/>
      <c r="J5259" s="184"/>
      <c r="K5259" s="184"/>
    </row>
    <row r="5260" spans="1:11" ht="12.75">
      <c r="A5260">
        <v>854</v>
      </c>
      <c r="B5260">
        <v>851</v>
      </c>
      <c r="C5260" s="187">
        <v>9.300000190734863</v>
      </c>
      <c r="D5260">
        <v>0</v>
      </c>
      <c r="E5260" s="184"/>
      <c r="F5260" s="184"/>
      <c r="G5260" s="185"/>
      <c r="H5260" s="184"/>
      <c r="I5260" s="185"/>
      <c r="J5260" s="184"/>
      <c r="K5260" s="184"/>
    </row>
    <row r="5261" spans="1:11" ht="12.75">
      <c r="A5261">
        <v>854</v>
      </c>
      <c r="B5261">
        <v>853</v>
      </c>
      <c r="C5261" s="187">
        <v>4.300000190734863</v>
      </c>
      <c r="D5261">
        <v>0</v>
      </c>
      <c r="E5261" s="184"/>
      <c r="F5261" s="184"/>
      <c r="G5261" s="185"/>
      <c r="H5261" s="184"/>
      <c r="I5261" s="185"/>
      <c r="J5261" s="184"/>
      <c r="K5261" s="184"/>
    </row>
    <row r="5262" spans="1:11" ht="12.75">
      <c r="A5262">
        <v>854</v>
      </c>
      <c r="B5262">
        <v>856</v>
      </c>
      <c r="C5262" s="187">
        <v>5.5</v>
      </c>
      <c r="D5262">
        <v>0</v>
      </c>
      <c r="E5262" s="184"/>
      <c r="F5262" s="184"/>
      <c r="G5262" s="185"/>
      <c r="H5262" s="184"/>
      <c r="I5262" s="185"/>
      <c r="J5262" s="184"/>
      <c r="K5262" s="184"/>
    </row>
    <row r="5263" spans="1:11" ht="12.75">
      <c r="A5263">
        <v>854</v>
      </c>
      <c r="B5263">
        <v>857</v>
      </c>
      <c r="C5263" s="187">
        <v>18.899999618530273</v>
      </c>
      <c r="D5263">
        <v>0</v>
      </c>
      <c r="E5263" s="184"/>
      <c r="F5263" s="184"/>
      <c r="G5263" s="185"/>
      <c r="H5263" s="184"/>
      <c r="I5263" s="185"/>
      <c r="J5263" s="184"/>
      <c r="K5263" s="184"/>
    </row>
    <row r="5264" spans="1:11" ht="12.75">
      <c r="A5264">
        <v>854</v>
      </c>
      <c r="B5264">
        <v>859</v>
      </c>
      <c r="C5264" s="187">
        <v>11.199999809265137</v>
      </c>
      <c r="D5264">
        <v>0</v>
      </c>
      <c r="E5264" s="184"/>
      <c r="F5264" s="184"/>
      <c r="G5264" s="185"/>
      <c r="H5264" s="184"/>
      <c r="I5264" s="185"/>
      <c r="J5264" s="184"/>
      <c r="K5264" s="184"/>
    </row>
    <row r="5265" spans="1:11" ht="12.75">
      <c r="A5265">
        <v>856</v>
      </c>
      <c r="B5265">
        <v>846</v>
      </c>
      <c r="C5265" s="187">
        <v>20.799999237060547</v>
      </c>
      <c r="D5265">
        <v>0</v>
      </c>
      <c r="E5265" s="184"/>
      <c r="F5265" s="184"/>
      <c r="G5265" s="185"/>
      <c r="H5265" s="184"/>
      <c r="I5265" s="185"/>
      <c r="J5265" s="184"/>
      <c r="K5265" s="184"/>
    </row>
    <row r="5266" spans="1:11" ht="12.75">
      <c r="A5266">
        <v>856</v>
      </c>
      <c r="B5266">
        <v>851</v>
      </c>
      <c r="C5266" s="187">
        <v>13.600000381469727</v>
      </c>
      <c r="D5266">
        <v>0</v>
      </c>
      <c r="E5266" s="184"/>
      <c r="F5266" s="184"/>
      <c r="G5266" s="185"/>
      <c r="H5266" s="184"/>
      <c r="I5266" s="185"/>
      <c r="J5266" s="184"/>
      <c r="K5266" s="184"/>
    </row>
    <row r="5267" spans="1:11" ht="12.75">
      <c r="A5267">
        <v>856</v>
      </c>
      <c r="B5267">
        <v>854</v>
      </c>
      <c r="C5267" s="187">
        <v>5.5</v>
      </c>
      <c r="D5267">
        <v>0</v>
      </c>
      <c r="E5267" s="184"/>
      <c r="F5267" s="184"/>
      <c r="G5267" s="185"/>
      <c r="H5267" s="184"/>
      <c r="I5267" s="185"/>
      <c r="J5267" s="184"/>
      <c r="K5267" s="184"/>
    </row>
    <row r="5268" spans="1:11" ht="12.75">
      <c r="A5268">
        <v>856</v>
      </c>
      <c r="B5268">
        <v>859</v>
      </c>
      <c r="C5268" s="187">
        <v>5.900000095367432</v>
      </c>
      <c r="D5268">
        <v>0</v>
      </c>
      <c r="E5268" s="184"/>
      <c r="F5268" s="184"/>
      <c r="G5268" s="185"/>
      <c r="H5268" s="184"/>
      <c r="I5268" s="185"/>
      <c r="J5268" s="184"/>
      <c r="K5268" s="184"/>
    </row>
    <row r="5269" spans="1:11" ht="12.75">
      <c r="A5269">
        <v>856</v>
      </c>
      <c r="B5269">
        <v>861</v>
      </c>
      <c r="C5269" s="187">
        <v>10.5</v>
      </c>
      <c r="D5269">
        <v>0</v>
      </c>
      <c r="E5269" s="184"/>
      <c r="F5269" s="184"/>
      <c r="G5269" s="185"/>
      <c r="H5269" s="184"/>
      <c r="I5269" s="185"/>
      <c r="J5269" s="184"/>
      <c r="K5269" s="184"/>
    </row>
    <row r="5270" spans="1:11" ht="12.75">
      <c r="A5270">
        <v>857</v>
      </c>
      <c r="B5270">
        <v>842</v>
      </c>
      <c r="C5270" s="187">
        <v>30.700000762939453</v>
      </c>
      <c r="D5270">
        <v>0</v>
      </c>
      <c r="E5270" s="184"/>
      <c r="F5270" s="184"/>
      <c r="G5270" s="185"/>
      <c r="H5270" s="184"/>
      <c r="I5270" s="185"/>
      <c r="J5270" s="184"/>
      <c r="K5270" s="184"/>
    </row>
    <row r="5271" spans="1:11" ht="12.75">
      <c r="A5271">
        <v>857</v>
      </c>
      <c r="B5271">
        <v>844</v>
      </c>
      <c r="C5271" s="187">
        <v>28.600000381469727</v>
      </c>
      <c r="D5271">
        <v>0</v>
      </c>
      <c r="E5271" s="184"/>
      <c r="F5271" s="184"/>
      <c r="G5271" s="185"/>
      <c r="H5271" s="184"/>
      <c r="I5271" s="185"/>
      <c r="J5271" s="184"/>
      <c r="K5271" s="184"/>
    </row>
    <row r="5272" spans="1:11" ht="12.75">
      <c r="A5272">
        <v>857</v>
      </c>
      <c r="B5272">
        <v>845</v>
      </c>
      <c r="C5272" s="187">
        <v>26.5</v>
      </c>
      <c r="D5272">
        <v>0</v>
      </c>
      <c r="E5272" s="184"/>
      <c r="F5272" s="184"/>
      <c r="G5272" s="185"/>
      <c r="H5272" s="184"/>
      <c r="I5272" s="185"/>
      <c r="J5272" s="184"/>
      <c r="K5272" s="184"/>
    </row>
    <row r="5273" spans="1:11" ht="12.75">
      <c r="A5273">
        <v>857</v>
      </c>
      <c r="B5273">
        <v>846</v>
      </c>
      <c r="C5273" s="187">
        <v>24.5</v>
      </c>
      <c r="D5273">
        <v>0</v>
      </c>
      <c r="E5273" s="184"/>
      <c r="F5273" s="184"/>
      <c r="G5273" s="185"/>
      <c r="H5273" s="184"/>
      <c r="I5273" s="185"/>
      <c r="J5273" s="184"/>
      <c r="K5273" s="184"/>
    </row>
    <row r="5274" spans="1:11" ht="12.75">
      <c r="A5274">
        <v>857</v>
      </c>
      <c r="B5274">
        <v>851</v>
      </c>
      <c r="C5274" s="187">
        <v>20.700000762939453</v>
      </c>
      <c r="D5274">
        <v>0</v>
      </c>
      <c r="E5274" s="184"/>
      <c r="F5274" s="184"/>
      <c r="G5274" s="185"/>
      <c r="H5274" s="184"/>
      <c r="I5274" s="185"/>
      <c r="J5274" s="184"/>
      <c r="K5274" s="184"/>
    </row>
    <row r="5275" spans="1:11" ht="12.75">
      <c r="A5275">
        <v>857</v>
      </c>
      <c r="B5275">
        <v>853</v>
      </c>
      <c r="C5275" s="187">
        <v>22.299999237060547</v>
      </c>
      <c r="D5275">
        <v>0</v>
      </c>
      <c r="E5275" s="184"/>
      <c r="F5275" s="184"/>
      <c r="G5275" s="185"/>
      <c r="H5275" s="184"/>
      <c r="I5275" s="185"/>
      <c r="J5275" s="184"/>
      <c r="K5275" s="184"/>
    </row>
    <row r="5276" spans="1:11" ht="12.75">
      <c r="A5276">
        <v>857</v>
      </c>
      <c r="B5276">
        <v>854</v>
      </c>
      <c r="C5276" s="187">
        <v>18.899999618530273</v>
      </c>
      <c r="D5276">
        <v>0</v>
      </c>
      <c r="E5276" s="184"/>
      <c r="F5276" s="184"/>
      <c r="G5276" s="185"/>
      <c r="H5276" s="184"/>
      <c r="I5276" s="185"/>
      <c r="J5276" s="184"/>
      <c r="K5276" s="184"/>
    </row>
    <row r="5277" spans="1:11" ht="12.75">
      <c r="A5277">
        <v>857</v>
      </c>
      <c r="B5277">
        <v>859</v>
      </c>
      <c r="C5277" s="187">
        <v>10.399999618530273</v>
      </c>
      <c r="D5277">
        <v>0</v>
      </c>
      <c r="E5277" s="184"/>
      <c r="F5277" s="184"/>
      <c r="G5277" s="185"/>
      <c r="H5277" s="184"/>
      <c r="I5277" s="185"/>
      <c r="J5277" s="184"/>
      <c r="K5277" s="184"/>
    </row>
    <row r="5278" spans="1:11" ht="12.75">
      <c r="A5278">
        <v>857</v>
      </c>
      <c r="B5278">
        <v>861</v>
      </c>
      <c r="C5278" s="187">
        <v>15.399999618530273</v>
      </c>
      <c r="D5278">
        <v>0</v>
      </c>
      <c r="E5278" s="184"/>
      <c r="F5278" s="184"/>
      <c r="G5278" s="185"/>
      <c r="H5278" s="184"/>
      <c r="I5278" s="185"/>
      <c r="J5278" s="184"/>
      <c r="K5278" s="184"/>
    </row>
    <row r="5279" spans="1:11" ht="12.75">
      <c r="A5279">
        <v>857</v>
      </c>
      <c r="B5279">
        <v>864</v>
      </c>
      <c r="C5279" s="187">
        <v>11.300000190734863</v>
      </c>
      <c r="D5279">
        <v>0</v>
      </c>
      <c r="E5279" s="184"/>
      <c r="F5279" s="184"/>
      <c r="G5279" s="185"/>
      <c r="H5279" s="184"/>
      <c r="I5279" s="185"/>
      <c r="J5279" s="184"/>
      <c r="K5279" s="184"/>
    </row>
    <row r="5280" spans="1:11" ht="12.75">
      <c r="A5280">
        <v>857</v>
      </c>
      <c r="B5280">
        <v>866</v>
      </c>
      <c r="C5280" s="187">
        <v>20.200000762939453</v>
      </c>
      <c r="D5280">
        <v>0</v>
      </c>
      <c r="E5280" s="184"/>
      <c r="F5280" s="184"/>
      <c r="G5280" s="185"/>
      <c r="H5280" s="184"/>
      <c r="I5280" s="185"/>
      <c r="J5280" s="184"/>
      <c r="K5280" s="184"/>
    </row>
    <row r="5281" spans="1:11" ht="12.75">
      <c r="A5281">
        <v>857</v>
      </c>
      <c r="B5281">
        <v>872</v>
      </c>
      <c r="C5281" s="187">
        <v>22.299999237060547</v>
      </c>
      <c r="D5281">
        <v>0</v>
      </c>
      <c r="E5281" s="184"/>
      <c r="F5281" s="184"/>
      <c r="G5281" s="185"/>
      <c r="H5281" s="184"/>
      <c r="I5281" s="185"/>
      <c r="J5281" s="184"/>
      <c r="K5281" s="184"/>
    </row>
    <row r="5282" spans="1:11" ht="12.75">
      <c r="A5282">
        <v>859</v>
      </c>
      <c r="B5282">
        <v>842</v>
      </c>
      <c r="C5282" s="187">
        <v>32.20000076293945</v>
      </c>
      <c r="D5282">
        <v>0</v>
      </c>
      <c r="E5282" s="184"/>
      <c r="F5282" s="184"/>
      <c r="G5282" s="185"/>
      <c r="H5282" s="184"/>
      <c r="I5282" s="185"/>
      <c r="J5282" s="184"/>
      <c r="K5282" s="184"/>
    </row>
    <row r="5283" spans="1:11" ht="12.75">
      <c r="A5283">
        <v>859</v>
      </c>
      <c r="B5283">
        <v>845</v>
      </c>
      <c r="C5283" s="187">
        <v>25.200000762939453</v>
      </c>
      <c r="D5283">
        <v>0</v>
      </c>
      <c r="E5283" s="184"/>
      <c r="F5283" s="184"/>
      <c r="G5283" s="185"/>
      <c r="H5283" s="184"/>
      <c r="I5283" s="185"/>
      <c r="J5283" s="184"/>
      <c r="K5283" s="184"/>
    </row>
    <row r="5284" spans="1:11" ht="12.75">
      <c r="A5284">
        <v>859</v>
      </c>
      <c r="B5284">
        <v>846</v>
      </c>
      <c r="C5284" s="187">
        <v>24.299999237060547</v>
      </c>
      <c r="D5284">
        <v>0</v>
      </c>
      <c r="E5284" s="184"/>
      <c r="F5284" s="184"/>
      <c r="G5284" s="185"/>
      <c r="H5284" s="184"/>
      <c r="I5284" s="185"/>
      <c r="J5284" s="184"/>
      <c r="K5284" s="184"/>
    </row>
    <row r="5285" spans="1:11" ht="12.75">
      <c r="A5285">
        <v>859</v>
      </c>
      <c r="B5285">
        <v>851</v>
      </c>
      <c r="C5285" s="187">
        <v>17.100000381469727</v>
      </c>
      <c r="D5285">
        <v>0</v>
      </c>
      <c r="E5285" s="184"/>
      <c r="F5285" s="184"/>
      <c r="G5285" s="185"/>
      <c r="H5285" s="184"/>
      <c r="I5285" s="185"/>
      <c r="J5285" s="184"/>
      <c r="K5285" s="184"/>
    </row>
    <row r="5286" spans="1:11" ht="12.75">
      <c r="A5286">
        <v>859</v>
      </c>
      <c r="B5286">
        <v>853</v>
      </c>
      <c r="C5286" s="187">
        <v>15.300000190734863</v>
      </c>
      <c r="D5286">
        <v>0</v>
      </c>
      <c r="E5286" s="184"/>
      <c r="F5286" s="184"/>
      <c r="G5286" s="185"/>
      <c r="H5286" s="184"/>
      <c r="I5286" s="185"/>
      <c r="J5286" s="184"/>
      <c r="K5286" s="184"/>
    </row>
    <row r="5287" spans="1:11" ht="12.75">
      <c r="A5287">
        <v>859</v>
      </c>
      <c r="B5287">
        <v>854</v>
      </c>
      <c r="C5287" s="187">
        <v>11.199999809265137</v>
      </c>
      <c r="D5287">
        <v>0</v>
      </c>
      <c r="E5287" s="184"/>
      <c r="F5287" s="184"/>
      <c r="G5287" s="185"/>
      <c r="H5287" s="184"/>
      <c r="I5287" s="185"/>
      <c r="J5287" s="184"/>
      <c r="K5287" s="184"/>
    </row>
    <row r="5288" spans="1:11" ht="12.75">
      <c r="A5288">
        <v>859</v>
      </c>
      <c r="B5288">
        <v>856</v>
      </c>
      <c r="C5288" s="187">
        <v>5.900000095367432</v>
      </c>
      <c r="D5288">
        <v>0</v>
      </c>
      <c r="E5288" s="184"/>
      <c r="F5288" s="184"/>
      <c r="G5288" s="185"/>
      <c r="H5288" s="184"/>
      <c r="I5288" s="185"/>
      <c r="J5288" s="184"/>
      <c r="K5288" s="184"/>
    </row>
    <row r="5289" spans="1:11" ht="12.75">
      <c r="A5289">
        <v>859</v>
      </c>
      <c r="B5289">
        <v>857</v>
      </c>
      <c r="C5289" s="187">
        <v>10.399999618530273</v>
      </c>
      <c r="D5289">
        <v>0</v>
      </c>
      <c r="E5289" s="184"/>
      <c r="F5289" s="184"/>
      <c r="G5289" s="185"/>
      <c r="H5289" s="184"/>
      <c r="I5289" s="185"/>
      <c r="J5289" s="184"/>
      <c r="K5289" s="184"/>
    </row>
    <row r="5290" spans="1:11" ht="12.75">
      <c r="A5290">
        <v>859</v>
      </c>
      <c r="B5290">
        <v>861</v>
      </c>
      <c r="C5290" s="187">
        <v>10.399999618530273</v>
      </c>
      <c r="D5290">
        <v>0</v>
      </c>
      <c r="E5290" s="184"/>
      <c r="F5290" s="184"/>
      <c r="G5290" s="185"/>
      <c r="H5290" s="184"/>
      <c r="I5290" s="185"/>
      <c r="J5290" s="184"/>
      <c r="K5290" s="184"/>
    </row>
    <row r="5291" spans="1:11" ht="12.75">
      <c r="A5291">
        <v>859</v>
      </c>
      <c r="B5291">
        <v>862</v>
      </c>
      <c r="C5291" s="187">
        <v>11.300000190734863</v>
      </c>
      <c r="D5291">
        <v>0</v>
      </c>
      <c r="E5291" s="184"/>
      <c r="F5291" s="184"/>
      <c r="G5291" s="185"/>
      <c r="H5291" s="184"/>
      <c r="I5291" s="185"/>
      <c r="J5291" s="184"/>
      <c r="K5291" s="184"/>
    </row>
    <row r="5292" spans="1:11" ht="12.75">
      <c r="A5292">
        <v>859</v>
      </c>
      <c r="B5292">
        <v>866</v>
      </c>
      <c r="C5292" s="187">
        <v>15.399999618530273</v>
      </c>
      <c r="D5292">
        <v>0</v>
      </c>
      <c r="E5292" s="184"/>
      <c r="F5292" s="184"/>
      <c r="G5292" s="185"/>
      <c r="H5292" s="184"/>
      <c r="I5292" s="185"/>
      <c r="J5292" s="184"/>
      <c r="K5292" s="184"/>
    </row>
    <row r="5293" spans="1:11" ht="12.75">
      <c r="A5293">
        <v>859</v>
      </c>
      <c r="B5293">
        <v>877</v>
      </c>
      <c r="C5293" s="187">
        <v>32.79999923706055</v>
      </c>
      <c r="D5293">
        <v>0</v>
      </c>
      <c r="E5293" s="184"/>
      <c r="F5293" s="184"/>
      <c r="G5293" s="185"/>
      <c r="H5293" s="184"/>
      <c r="I5293" s="185"/>
      <c r="J5293" s="184"/>
      <c r="K5293" s="184"/>
    </row>
    <row r="5294" spans="1:11" ht="12.75">
      <c r="A5294">
        <v>861</v>
      </c>
      <c r="B5294">
        <v>856</v>
      </c>
      <c r="C5294" s="187">
        <v>10.5</v>
      </c>
      <c r="D5294">
        <v>0</v>
      </c>
      <c r="E5294" s="184"/>
      <c r="F5294" s="184"/>
      <c r="G5294" s="185"/>
      <c r="H5294" s="184"/>
      <c r="I5294" s="185"/>
      <c r="J5294" s="184"/>
      <c r="K5294" s="184"/>
    </row>
    <row r="5295" spans="1:11" ht="12.75">
      <c r="A5295">
        <v>861</v>
      </c>
      <c r="B5295">
        <v>857</v>
      </c>
      <c r="C5295" s="187">
        <v>15.399999618530273</v>
      </c>
      <c r="D5295">
        <v>0</v>
      </c>
      <c r="E5295" s="184"/>
      <c r="F5295" s="184"/>
      <c r="G5295" s="185"/>
      <c r="H5295" s="184"/>
      <c r="I5295" s="185"/>
      <c r="J5295" s="184"/>
      <c r="K5295" s="184"/>
    </row>
    <row r="5296" spans="1:11" ht="12.75">
      <c r="A5296">
        <v>861</v>
      </c>
      <c r="B5296">
        <v>859</v>
      </c>
      <c r="C5296" s="187">
        <v>10.399999618530273</v>
      </c>
      <c r="D5296">
        <v>0</v>
      </c>
      <c r="E5296" s="184"/>
      <c r="F5296" s="184"/>
      <c r="G5296" s="185"/>
      <c r="H5296" s="184"/>
      <c r="I5296" s="185"/>
      <c r="J5296" s="184"/>
      <c r="K5296" s="184"/>
    </row>
    <row r="5297" spans="1:11" ht="12.75">
      <c r="A5297">
        <v>861</v>
      </c>
      <c r="B5297">
        <v>862</v>
      </c>
      <c r="C5297" s="187">
        <v>3.9000000953674316</v>
      </c>
      <c r="D5297">
        <v>0</v>
      </c>
      <c r="E5297" s="184"/>
      <c r="F5297" s="184"/>
      <c r="G5297" s="185"/>
      <c r="H5297" s="184"/>
      <c r="I5297" s="185"/>
      <c r="J5297" s="184"/>
      <c r="K5297" s="184"/>
    </row>
    <row r="5298" spans="1:11" ht="12.75">
      <c r="A5298">
        <v>861</v>
      </c>
      <c r="B5298">
        <v>864</v>
      </c>
      <c r="C5298" s="187">
        <v>18.899999618530273</v>
      </c>
      <c r="D5298">
        <v>0</v>
      </c>
      <c r="E5298" s="184"/>
      <c r="F5298" s="184"/>
      <c r="G5298" s="185"/>
      <c r="H5298" s="184"/>
      <c r="I5298" s="185"/>
      <c r="J5298" s="184"/>
      <c r="K5298" s="184"/>
    </row>
    <row r="5299" spans="1:11" ht="12.75">
      <c r="A5299">
        <v>861</v>
      </c>
      <c r="B5299">
        <v>866</v>
      </c>
      <c r="C5299" s="187">
        <v>9.5</v>
      </c>
      <c r="D5299">
        <v>0</v>
      </c>
      <c r="E5299" s="184"/>
      <c r="F5299" s="184"/>
      <c r="G5299" s="185"/>
      <c r="H5299" s="184"/>
      <c r="I5299" s="185"/>
      <c r="J5299" s="184"/>
      <c r="K5299" s="184"/>
    </row>
    <row r="5300" spans="1:11" ht="12.75">
      <c r="A5300">
        <v>861</v>
      </c>
      <c r="B5300">
        <v>877</v>
      </c>
      <c r="C5300" s="187">
        <v>33.099998474121094</v>
      </c>
      <c r="D5300">
        <v>0</v>
      </c>
      <c r="E5300" s="184"/>
      <c r="F5300" s="184"/>
      <c r="G5300" s="185"/>
      <c r="H5300" s="184"/>
      <c r="I5300" s="185"/>
      <c r="J5300" s="184"/>
      <c r="K5300" s="184"/>
    </row>
    <row r="5301" spans="1:11" ht="12.75">
      <c r="A5301">
        <v>862</v>
      </c>
      <c r="B5301">
        <v>859</v>
      </c>
      <c r="C5301" s="187">
        <v>11.050000190734863</v>
      </c>
      <c r="D5301">
        <v>0</v>
      </c>
      <c r="E5301" s="184"/>
      <c r="F5301" s="184"/>
      <c r="G5301" s="185"/>
      <c r="H5301" s="184"/>
      <c r="I5301" s="185"/>
      <c r="J5301" s="184"/>
      <c r="K5301" s="184"/>
    </row>
    <row r="5302" spans="1:11" ht="12.75">
      <c r="A5302">
        <v>862</v>
      </c>
      <c r="B5302">
        <v>861</v>
      </c>
      <c r="C5302" s="187">
        <v>3.890000104904175</v>
      </c>
      <c r="D5302">
        <v>0</v>
      </c>
      <c r="E5302" s="184"/>
      <c r="F5302" s="184"/>
      <c r="G5302" s="185"/>
      <c r="H5302" s="184"/>
      <c r="I5302" s="185"/>
      <c r="J5302" s="184"/>
      <c r="K5302" s="184"/>
    </row>
    <row r="5303" spans="1:11" ht="12.75">
      <c r="A5303">
        <v>862</v>
      </c>
      <c r="B5303">
        <v>863</v>
      </c>
      <c r="C5303" s="187">
        <v>2.5899999141693115</v>
      </c>
      <c r="D5303">
        <v>0</v>
      </c>
      <c r="E5303" s="184"/>
      <c r="F5303" s="184"/>
      <c r="G5303" s="185"/>
      <c r="H5303" s="184"/>
      <c r="I5303" s="185"/>
      <c r="J5303" s="184"/>
      <c r="K5303" s="184"/>
    </row>
    <row r="5304" spans="1:11" ht="12.75">
      <c r="A5304">
        <v>863</v>
      </c>
      <c r="B5304">
        <v>862</v>
      </c>
      <c r="C5304" s="187">
        <v>2.5999999046325684</v>
      </c>
      <c r="D5304">
        <v>0</v>
      </c>
      <c r="E5304" s="184"/>
      <c r="F5304" s="184"/>
      <c r="G5304" s="185"/>
      <c r="H5304" s="184"/>
      <c r="I5304" s="185"/>
      <c r="J5304" s="184"/>
      <c r="K5304" s="184"/>
    </row>
    <row r="5305" spans="1:11" ht="12.75">
      <c r="A5305">
        <v>864</v>
      </c>
      <c r="B5305">
        <v>857</v>
      </c>
      <c r="C5305" s="187">
        <v>11.300000190734863</v>
      </c>
      <c r="D5305">
        <v>0</v>
      </c>
      <c r="E5305" s="184"/>
      <c r="F5305" s="184"/>
      <c r="G5305" s="185"/>
      <c r="H5305" s="184"/>
      <c r="I5305" s="185"/>
      <c r="J5305" s="184"/>
      <c r="K5305" s="184"/>
    </row>
    <row r="5306" spans="1:11" ht="12.75">
      <c r="A5306">
        <v>864</v>
      </c>
      <c r="B5306">
        <v>861</v>
      </c>
      <c r="C5306" s="187">
        <v>18.899999618530273</v>
      </c>
      <c r="D5306">
        <v>0</v>
      </c>
      <c r="E5306" s="184"/>
      <c r="F5306" s="184"/>
      <c r="G5306" s="185"/>
      <c r="H5306" s="184"/>
      <c r="I5306" s="185"/>
      <c r="J5306" s="184"/>
      <c r="K5306" s="184"/>
    </row>
    <row r="5307" spans="1:11" ht="12.75">
      <c r="A5307">
        <v>864</v>
      </c>
      <c r="B5307">
        <v>866</v>
      </c>
      <c r="C5307" s="187">
        <v>16.299999237060547</v>
      </c>
      <c r="D5307">
        <v>0</v>
      </c>
      <c r="E5307" s="184"/>
      <c r="F5307" s="184"/>
      <c r="G5307" s="185"/>
      <c r="H5307" s="184"/>
      <c r="I5307" s="185"/>
      <c r="J5307" s="184"/>
      <c r="K5307" s="184"/>
    </row>
    <row r="5308" spans="1:11" ht="12.75">
      <c r="A5308">
        <v>864</v>
      </c>
      <c r="B5308">
        <v>872</v>
      </c>
      <c r="C5308" s="187">
        <v>15.699999809265137</v>
      </c>
      <c r="D5308">
        <v>0</v>
      </c>
      <c r="E5308" s="184"/>
      <c r="F5308" s="184"/>
      <c r="G5308" s="185"/>
      <c r="H5308" s="184"/>
      <c r="I5308" s="185"/>
      <c r="J5308" s="184"/>
      <c r="K5308" s="184"/>
    </row>
    <row r="5309" spans="1:11" ht="12.75">
      <c r="A5309">
        <v>864</v>
      </c>
      <c r="B5309">
        <v>881</v>
      </c>
      <c r="C5309" s="187">
        <v>23.299999237060547</v>
      </c>
      <c r="D5309">
        <v>0</v>
      </c>
      <c r="E5309" s="184"/>
      <c r="F5309" s="184"/>
      <c r="G5309" s="185"/>
      <c r="H5309" s="184"/>
      <c r="I5309" s="185"/>
      <c r="J5309" s="184"/>
      <c r="K5309" s="184"/>
    </row>
    <row r="5310" spans="1:11" ht="12.75">
      <c r="A5310">
        <v>864</v>
      </c>
      <c r="B5310">
        <v>915</v>
      </c>
      <c r="C5310" s="187">
        <v>50.5</v>
      </c>
      <c r="D5310">
        <v>0</v>
      </c>
      <c r="E5310" s="184"/>
      <c r="F5310" s="184"/>
      <c r="G5310" s="185"/>
      <c r="H5310" s="184"/>
      <c r="I5310" s="185"/>
      <c r="J5310" s="184"/>
      <c r="K5310" s="184"/>
    </row>
    <row r="5311" spans="1:11" ht="12.75">
      <c r="A5311">
        <v>864</v>
      </c>
      <c r="B5311">
        <v>916</v>
      </c>
      <c r="C5311" s="187">
        <v>44.400001525878906</v>
      </c>
      <c r="D5311">
        <v>0</v>
      </c>
      <c r="E5311" s="184"/>
      <c r="F5311" s="184"/>
      <c r="G5311" s="185"/>
      <c r="H5311" s="184"/>
      <c r="I5311" s="185"/>
      <c r="J5311" s="184"/>
      <c r="K5311" s="184"/>
    </row>
    <row r="5312" spans="1:11" ht="12.75">
      <c r="A5312">
        <v>866</v>
      </c>
      <c r="B5312">
        <v>857</v>
      </c>
      <c r="C5312" s="187">
        <v>20.200000762939453</v>
      </c>
      <c r="D5312">
        <v>0</v>
      </c>
      <c r="E5312" s="184"/>
      <c r="F5312" s="184"/>
      <c r="G5312" s="185"/>
      <c r="H5312" s="184"/>
      <c r="I5312" s="185"/>
      <c r="J5312" s="184"/>
      <c r="K5312" s="184"/>
    </row>
    <row r="5313" spans="1:11" ht="12.75">
      <c r="A5313">
        <v>866</v>
      </c>
      <c r="B5313">
        <v>859</v>
      </c>
      <c r="C5313" s="187">
        <v>15.399999618530273</v>
      </c>
      <c r="D5313">
        <v>0</v>
      </c>
      <c r="E5313" s="184"/>
      <c r="F5313" s="184"/>
      <c r="G5313" s="185"/>
      <c r="H5313" s="184"/>
      <c r="I5313" s="185"/>
      <c r="J5313" s="184"/>
      <c r="K5313" s="184"/>
    </row>
    <row r="5314" spans="1:11" ht="12.75">
      <c r="A5314">
        <v>866</v>
      </c>
      <c r="B5314">
        <v>861</v>
      </c>
      <c r="C5314" s="187">
        <v>9.5</v>
      </c>
      <c r="D5314">
        <v>0</v>
      </c>
      <c r="E5314" s="184"/>
      <c r="F5314" s="184"/>
      <c r="G5314" s="185"/>
      <c r="H5314" s="184"/>
      <c r="I5314" s="185"/>
      <c r="J5314" s="184"/>
      <c r="K5314" s="184"/>
    </row>
    <row r="5315" spans="1:11" ht="12.75">
      <c r="A5315">
        <v>866</v>
      </c>
      <c r="B5315">
        <v>864</v>
      </c>
      <c r="C5315" s="187">
        <v>16.81999969482422</v>
      </c>
      <c r="D5315">
        <v>0</v>
      </c>
      <c r="E5315" s="184"/>
      <c r="F5315" s="184"/>
      <c r="G5315" s="185"/>
      <c r="H5315" s="184"/>
      <c r="I5315" s="185"/>
      <c r="J5315" s="184"/>
      <c r="K5315" s="184"/>
    </row>
    <row r="5316" spans="1:11" ht="12.75">
      <c r="A5316">
        <v>866</v>
      </c>
      <c r="B5316">
        <v>868</v>
      </c>
      <c r="C5316" s="187">
        <v>5.659999847412109</v>
      </c>
      <c r="D5316">
        <v>0</v>
      </c>
      <c r="E5316" s="184"/>
      <c r="F5316" s="184"/>
      <c r="G5316" s="185"/>
      <c r="H5316" s="184"/>
      <c r="I5316" s="185"/>
      <c r="J5316" s="184"/>
      <c r="K5316" s="184"/>
    </row>
    <row r="5317" spans="1:11" ht="12.75">
      <c r="A5317">
        <v>866</v>
      </c>
      <c r="B5317">
        <v>872</v>
      </c>
      <c r="C5317" s="187">
        <v>8.899999618530273</v>
      </c>
      <c r="D5317">
        <v>0</v>
      </c>
      <c r="E5317" s="184"/>
      <c r="F5317" s="184"/>
      <c r="G5317" s="185"/>
      <c r="H5317" s="184"/>
      <c r="I5317" s="185"/>
      <c r="J5317" s="184"/>
      <c r="K5317" s="184"/>
    </row>
    <row r="5318" spans="1:11" ht="12.75">
      <c r="A5318">
        <v>866</v>
      </c>
      <c r="B5318">
        <v>877</v>
      </c>
      <c r="C5318" s="187">
        <v>28.799999237060547</v>
      </c>
      <c r="D5318">
        <v>0</v>
      </c>
      <c r="E5318" s="184"/>
      <c r="F5318" s="184"/>
      <c r="G5318" s="185"/>
      <c r="H5318" s="184"/>
      <c r="I5318" s="185"/>
      <c r="J5318" s="184"/>
      <c r="K5318" s="184"/>
    </row>
    <row r="5319" spans="1:11" ht="12.75">
      <c r="A5319">
        <v>866</v>
      </c>
      <c r="B5319">
        <v>881</v>
      </c>
      <c r="C5319" s="187">
        <v>15.100000381469727</v>
      </c>
      <c r="D5319">
        <v>0</v>
      </c>
      <c r="E5319" s="184"/>
      <c r="F5319" s="184"/>
      <c r="G5319" s="185"/>
      <c r="H5319" s="184"/>
      <c r="I5319" s="185"/>
      <c r="J5319" s="184"/>
      <c r="K5319" s="184"/>
    </row>
    <row r="5320" spans="1:11" ht="12.75">
      <c r="A5320">
        <v>868</v>
      </c>
      <c r="B5320">
        <v>866</v>
      </c>
      <c r="C5320" s="187">
        <v>5.900000095367432</v>
      </c>
      <c r="D5320">
        <v>0</v>
      </c>
      <c r="E5320" s="184"/>
      <c r="F5320" s="184"/>
      <c r="G5320" s="185"/>
      <c r="H5320" s="184"/>
      <c r="I5320" s="185"/>
      <c r="J5320" s="184"/>
      <c r="K5320" s="184"/>
    </row>
    <row r="5321" spans="1:11" ht="12.75">
      <c r="A5321">
        <v>868</v>
      </c>
      <c r="B5321">
        <v>872</v>
      </c>
      <c r="C5321" s="187">
        <v>8</v>
      </c>
      <c r="D5321">
        <v>0</v>
      </c>
      <c r="E5321" s="184"/>
      <c r="F5321" s="184"/>
      <c r="G5321" s="185"/>
      <c r="H5321" s="184"/>
      <c r="I5321" s="185"/>
      <c r="J5321" s="184"/>
      <c r="K5321" s="184"/>
    </row>
    <row r="5322" spans="1:11" ht="12.75">
      <c r="A5322">
        <v>868</v>
      </c>
      <c r="B5322">
        <v>881</v>
      </c>
      <c r="C5322" s="187">
        <v>12.600000381469727</v>
      </c>
      <c r="D5322">
        <v>0</v>
      </c>
      <c r="E5322" s="184"/>
      <c r="F5322" s="184"/>
      <c r="G5322" s="185"/>
      <c r="H5322" s="184"/>
      <c r="I5322" s="185"/>
      <c r="J5322" s="184"/>
      <c r="K5322" s="184"/>
    </row>
    <row r="5323" spans="1:11" ht="12.75">
      <c r="A5323">
        <v>872</v>
      </c>
      <c r="B5323">
        <v>857</v>
      </c>
      <c r="C5323" s="187">
        <v>22.299999237060547</v>
      </c>
      <c r="D5323">
        <v>0</v>
      </c>
      <c r="E5323" s="184"/>
      <c r="F5323" s="184"/>
      <c r="G5323" s="185"/>
      <c r="H5323" s="184"/>
      <c r="I5323" s="185"/>
      <c r="J5323" s="184"/>
      <c r="K5323" s="184"/>
    </row>
    <row r="5324" spans="1:11" ht="12.75">
      <c r="A5324">
        <v>872</v>
      </c>
      <c r="B5324">
        <v>864</v>
      </c>
      <c r="C5324" s="187">
        <v>15.699999809265137</v>
      </c>
      <c r="D5324">
        <v>0</v>
      </c>
      <c r="E5324" s="184"/>
      <c r="F5324" s="184"/>
      <c r="G5324" s="185"/>
      <c r="H5324" s="184"/>
      <c r="I5324" s="185"/>
      <c r="J5324" s="184"/>
      <c r="K5324" s="184"/>
    </row>
    <row r="5325" spans="1:11" ht="12.75">
      <c r="A5325">
        <v>872</v>
      </c>
      <c r="B5325">
        <v>866</v>
      </c>
      <c r="C5325" s="187">
        <v>8.899999618530273</v>
      </c>
      <c r="D5325">
        <v>0</v>
      </c>
      <c r="E5325" s="184"/>
      <c r="F5325" s="184"/>
      <c r="G5325" s="185"/>
      <c r="H5325" s="184"/>
      <c r="I5325" s="185"/>
      <c r="J5325" s="184"/>
      <c r="K5325" s="184"/>
    </row>
    <row r="5326" spans="1:11" ht="12.75">
      <c r="A5326">
        <v>872</v>
      </c>
      <c r="B5326">
        <v>868</v>
      </c>
      <c r="C5326" s="187">
        <v>8</v>
      </c>
      <c r="D5326">
        <v>0</v>
      </c>
      <c r="E5326" s="184"/>
      <c r="F5326" s="184"/>
      <c r="G5326" s="185"/>
      <c r="H5326" s="184"/>
      <c r="I5326" s="185"/>
      <c r="J5326" s="184"/>
      <c r="K5326" s="184"/>
    </row>
    <row r="5327" spans="1:11" ht="12.75">
      <c r="A5327">
        <v>872</v>
      </c>
      <c r="B5327">
        <v>877</v>
      </c>
      <c r="C5327" s="187">
        <v>20</v>
      </c>
      <c r="D5327">
        <v>0</v>
      </c>
      <c r="E5327" s="184"/>
      <c r="F5327" s="184"/>
      <c r="G5327" s="185"/>
      <c r="H5327" s="184"/>
      <c r="I5327" s="185"/>
      <c r="J5327" s="184"/>
      <c r="K5327" s="184"/>
    </row>
    <row r="5328" spans="1:11" ht="12.75">
      <c r="A5328">
        <v>872</v>
      </c>
      <c r="B5328">
        <v>881</v>
      </c>
      <c r="C5328" s="187">
        <v>8</v>
      </c>
      <c r="D5328">
        <v>0</v>
      </c>
      <c r="E5328" s="184"/>
      <c r="F5328" s="184"/>
      <c r="G5328" s="185"/>
      <c r="H5328" s="184"/>
      <c r="I5328" s="185"/>
      <c r="J5328" s="184"/>
      <c r="K5328" s="184"/>
    </row>
    <row r="5329" spans="1:11" ht="12.75">
      <c r="A5329">
        <v>877</v>
      </c>
      <c r="B5329">
        <v>859</v>
      </c>
      <c r="C5329" s="187">
        <v>32.79999923706055</v>
      </c>
      <c r="D5329">
        <v>0</v>
      </c>
      <c r="E5329" s="184"/>
      <c r="F5329" s="184"/>
      <c r="G5329" s="185"/>
      <c r="H5329" s="184"/>
      <c r="I5329" s="185"/>
      <c r="J5329" s="184"/>
      <c r="K5329" s="184"/>
    </row>
    <row r="5330" spans="1:11" ht="12.75">
      <c r="A5330">
        <v>877</v>
      </c>
      <c r="B5330">
        <v>861</v>
      </c>
      <c r="C5330" s="187">
        <v>33.099998474121094</v>
      </c>
      <c r="D5330">
        <v>0</v>
      </c>
      <c r="E5330" s="184"/>
      <c r="F5330" s="184"/>
      <c r="G5330" s="185"/>
      <c r="H5330" s="184"/>
      <c r="I5330" s="185"/>
      <c r="J5330" s="184"/>
      <c r="K5330" s="184"/>
    </row>
    <row r="5331" spans="1:11" ht="12.75">
      <c r="A5331">
        <v>877</v>
      </c>
      <c r="B5331">
        <v>866</v>
      </c>
      <c r="C5331" s="187">
        <v>28.799999237060547</v>
      </c>
      <c r="D5331">
        <v>0</v>
      </c>
      <c r="E5331" s="184"/>
      <c r="F5331" s="184"/>
      <c r="G5331" s="185"/>
      <c r="H5331" s="184"/>
      <c r="I5331" s="185"/>
      <c r="J5331" s="184"/>
      <c r="K5331" s="184"/>
    </row>
    <row r="5332" spans="1:11" ht="12.75">
      <c r="A5332">
        <v>877</v>
      </c>
      <c r="B5332">
        <v>872</v>
      </c>
      <c r="C5332" s="187">
        <v>20</v>
      </c>
      <c r="D5332">
        <v>0</v>
      </c>
      <c r="E5332" s="184"/>
      <c r="F5332" s="184"/>
      <c r="G5332" s="185"/>
      <c r="H5332" s="184"/>
      <c r="I5332" s="185"/>
      <c r="J5332" s="184"/>
      <c r="K5332" s="184"/>
    </row>
    <row r="5333" spans="1:11" ht="12.75">
      <c r="A5333">
        <v>877</v>
      </c>
      <c r="B5333">
        <v>878</v>
      </c>
      <c r="C5333" s="187">
        <v>7.099999904632568</v>
      </c>
      <c r="D5333">
        <v>0</v>
      </c>
      <c r="E5333" s="184"/>
      <c r="F5333" s="184"/>
      <c r="G5333" s="185"/>
      <c r="H5333" s="184"/>
      <c r="I5333" s="185"/>
      <c r="J5333" s="184"/>
      <c r="K5333" s="184"/>
    </row>
    <row r="5334" spans="1:11" ht="12.75">
      <c r="A5334">
        <v>877</v>
      </c>
      <c r="B5334">
        <v>881</v>
      </c>
      <c r="C5334" s="187">
        <v>23</v>
      </c>
      <c r="D5334">
        <v>0</v>
      </c>
      <c r="E5334" s="184"/>
      <c r="F5334" s="184"/>
      <c r="G5334" s="185"/>
      <c r="H5334" s="184"/>
      <c r="I5334" s="185"/>
      <c r="J5334" s="184"/>
      <c r="K5334" s="184"/>
    </row>
    <row r="5335" spans="1:11" ht="12.75">
      <c r="A5335">
        <v>877</v>
      </c>
      <c r="B5335">
        <v>885</v>
      </c>
      <c r="C5335" s="187">
        <v>8.699999809265137</v>
      </c>
      <c r="D5335">
        <v>0</v>
      </c>
      <c r="E5335" s="184"/>
      <c r="F5335" s="184"/>
      <c r="G5335" s="185"/>
      <c r="H5335" s="184"/>
      <c r="I5335" s="185"/>
      <c r="J5335" s="184"/>
      <c r="K5335" s="184"/>
    </row>
    <row r="5336" spans="1:11" ht="12.75">
      <c r="A5336">
        <v>877</v>
      </c>
      <c r="B5336">
        <v>901</v>
      </c>
      <c r="C5336" s="187">
        <v>22.5</v>
      </c>
      <c r="D5336">
        <v>0</v>
      </c>
      <c r="E5336" s="184"/>
      <c r="F5336" s="184"/>
      <c r="G5336" s="185"/>
      <c r="H5336" s="184"/>
      <c r="I5336" s="185"/>
      <c r="J5336" s="184"/>
      <c r="K5336" s="184"/>
    </row>
    <row r="5337" spans="1:11" ht="12.75">
      <c r="A5337">
        <v>877</v>
      </c>
      <c r="B5337">
        <v>915</v>
      </c>
      <c r="C5337" s="187">
        <v>42.29999923706055</v>
      </c>
      <c r="D5337">
        <v>0</v>
      </c>
      <c r="E5337" s="184"/>
      <c r="F5337" s="184"/>
      <c r="G5337" s="185"/>
      <c r="H5337" s="184"/>
      <c r="I5337" s="185"/>
      <c r="J5337" s="184"/>
      <c r="K5337" s="184"/>
    </row>
    <row r="5338" spans="1:11" ht="12.75">
      <c r="A5338">
        <v>878</v>
      </c>
      <c r="B5338">
        <v>877</v>
      </c>
      <c r="C5338" s="187">
        <v>7.099999904632568</v>
      </c>
      <c r="D5338">
        <v>0</v>
      </c>
      <c r="E5338" s="184"/>
      <c r="F5338" s="184"/>
      <c r="G5338" s="185"/>
      <c r="H5338" s="184"/>
      <c r="I5338" s="185"/>
      <c r="J5338" s="184"/>
      <c r="K5338" s="184"/>
    </row>
    <row r="5339" spans="1:11" ht="12.75">
      <c r="A5339">
        <v>878</v>
      </c>
      <c r="B5339">
        <v>881</v>
      </c>
      <c r="C5339" s="187">
        <v>14.5</v>
      </c>
      <c r="D5339">
        <v>0</v>
      </c>
      <c r="E5339" s="184"/>
      <c r="F5339" s="184"/>
      <c r="G5339" s="185"/>
      <c r="H5339" s="184"/>
      <c r="I5339" s="185"/>
      <c r="J5339" s="184"/>
      <c r="K5339" s="184"/>
    </row>
    <row r="5340" spans="1:11" ht="12.75">
      <c r="A5340">
        <v>878</v>
      </c>
      <c r="B5340">
        <v>883</v>
      </c>
      <c r="C5340" s="187">
        <v>7.099999904632568</v>
      </c>
      <c r="D5340">
        <v>0</v>
      </c>
      <c r="E5340" s="184"/>
      <c r="F5340" s="184"/>
      <c r="G5340" s="185"/>
      <c r="H5340" s="184"/>
      <c r="I5340" s="185"/>
      <c r="J5340" s="184"/>
      <c r="K5340" s="184"/>
    </row>
    <row r="5341" spans="1:11" ht="12.75">
      <c r="A5341">
        <v>878</v>
      </c>
      <c r="B5341">
        <v>885</v>
      </c>
      <c r="C5341" s="187">
        <v>6.5</v>
      </c>
      <c r="D5341">
        <v>0</v>
      </c>
      <c r="E5341" s="184"/>
      <c r="F5341" s="184"/>
      <c r="G5341" s="185"/>
      <c r="H5341" s="184"/>
      <c r="I5341" s="185"/>
      <c r="J5341" s="184"/>
      <c r="K5341" s="184"/>
    </row>
    <row r="5342" spans="1:11" ht="12.75">
      <c r="A5342">
        <v>881</v>
      </c>
      <c r="B5342">
        <v>864</v>
      </c>
      <c r="C5342" s="187">
        <v>23.299999237060547</v>
      </c>
      <c r="D5342">
        <v>0</v>
      </c>
      <c r="E5342" s="184"/>
      <c r="F5342" s="184"/>
      <c r="G5342" s="185"/>
      <c r="H5342" s="184"/>
      <c r="I5342" s="185"/>
      <c r="J5342" s="184"/>
      <c r="K5342" s="184"/>
    </row>
    <row r="5343" spans="1:11" ht="12.75">
      <c r="A5343">
        <v>881</v>
      </c>
      <c r="B5343">
        <v>866</v>
      </c>
      <c r="C5343" s="187">
        <v>15.100000381469727</v>
      </c>
      <c r="D5343">
        <v>0</v>
      </c>
      <c r="E5343" s="184"/>
      <c r="F5343" s="184"/>
      <c r="G5343" s="185"/>
      <c r="H5343" s="184"/>
      <c r="I5343" s="185"/>
      <c r="J5343" s="184"/>
      <c r="K5343" s="184"/>
    </row>
    <row r="5344" spans="1:11" ht="12.75">
      <c r="A5344">
        <v>881</v>
      </c>
      <c r="B5344">
        <v>868</v>
      </c>
      <c r="C5344" s="187">
        <v>12.600000381469727</v>
      </c>
      <c r="D5344">
        <v>0</v>
      </c>
      <c r="E5344" s="184"/>
      <c r="F5344" s="184"/>
      <c r="G5344" s="185"/>
      <c r="H5344" s="184"/>
      <c r="I5344" s="185"/>
      <c r="J5344" s="184"/>
      <c r="K5344" s="184"/>
    </row>
    <row r="5345" spans="1:11" ht="12.75">
      <c r="A5345">
        <v>881</v>
      </c>
      <c r="B5345">
        <v>872</v>
      </c>
      <c r="C5345" s="187">
        <v>8</v>
      </c>
      <c r="D5345">
        <v>0</v>
      </c>
      <c r="E5345" s="184"/>
      <c r="F5345" s="184"/>
      <c r="G5345" s="185"/>
      <c r="H5345" s="184"/>
      <c r="I5345" s="185"/>
      <c r="J5345" s="184"/>
      <c r="K5345" s="184"/>
    </row>
    <row r="5346" spans="1:11" ht="12.75">
      <c r="A5346">
        <v>881</v>
      </c>
      <c r="B5346">
        <v>877</v>
      </c>
      <c r="C5346" s="187">
        <v>23</v>
      </c>
      <c r="D5346">
        <v>0</v>
      </c>
      <c r="E5346" s="184"/>
      <c r="F5346" s="184"/>
      <c r="G5346" s="185"/>
      <c r="H5346" s="184"/>
      <c r="I5346" s="185"/>
      <c r="J5346" s="184"/>
      <c r="K5346" s="184"/>
    </row>
    <row r="5347" spans="1:11" ht="12.75">
      <c r="A5347">
        <v>881</v>
      </c>
      <c r="B5347">
        <v>878</v>
      </c>
      <c r="C5347" s="187">
        <v>14.5</v>
      </c>
      <c r="D5347">
        <v>0</v>
      </c>
      <c r="E5347" s="184"/>
      <c r="F5347" s="184"/>
      <c r="G5347" s="185"/>
      <c r="H5347" s="184"/>
      <c r="I5347" s="185"/>
      <c r="J5347" s="184"/>
      <c r="K5347" s="184"/>
    </row>
    <row r="5348" spans="1:11" ht="12.75">
      <c r="A5348">
        <v>881</v>
      </c>
      <c r="B5348">
        <v>883</v>
      </c>
      <c r="C5348" s="187">
        <v>13.5</v>
      </c>
      <c r="D5348">
        <v>0</v>
      </c>
      <c r="E5348" s="184"/>
      <c r="F5348" s="184"/>
      <c r="G5348" s="185"/>
      <c r="H5348" s="184"/>
      <c r="I5348" s="185"/>
      <c r="J5348" s="184"/>
      <c r="K5348" s="184"/>
    </row>
    <row r="5349" spans="1:11" ht="12.75">
      <c r="A5349">
        <v>883</v>
      </c>
      <c r="B5349">
        <v>878</v>
      </c>
      <c r="C5349" s="187">
        <v>7.099999904632568</v>
      </c>
      <c r="D5349">
        <v>0</v>
      </c>
      <c r="E5349" s="184"/>
      <c r="F5349" s="184"/>
      <c r="G5349" s="185"/>
      <c r="H5349" s="184"/>
      <c r="I5349" s="185"/>
      <c r="J5349" s="184"/>
      <c r="K5349" s="184"/>
    </row>
    <row r="5350" spans="1:11" ht="12.75">
      <c r="A5350">
        <v>883</v>
      </c>
      <c r="B5350">
        <v>881</v>
      </c>
      <c r="C5350" s="187">
        <v>13.5</v>
      </c>
      <c r="D5350">
        <v>0</v>
      </c>
      <c r="E5350" s="184"/>
      <c r="F5350" s="184"/>
      <c r="G5350" s="185"/>
      <c r="H5350" s="184"/>
      <c r="I5350" s="185"/>
      <c r="J5350" s="184"/>
      <c r="K5350" s="184"/>
    </row>
    <row r="5351" spans="1:11" ht="12.75">
      <c r="A5351">
        <v>883</v>
      </c>
      <c r="B5351">
        <v>885</v>
      </c>
      <c r="C5351" s="187">
        <v>12</v>
      </c>
      <c r="D5351">
        <v>0</v>
      </c>
      <c r="E5351" s="184"/>
      <c r="F5351" s="184"/>
      <c r="G5351" s="185"/>
      <c r="H5351" s="184"/>
      <c r="I5351" s="185"/>
      <c r="J5351" s="184"/>
      <c r="K5351" s="184"/>
    </row>
    <row r="5352" spans="1:11" ht="12.75">
      <c r="A5352">
        <v>883</v>
      </c>
      <c r="B5352">
        <v>889</v>
      </c>
      <c r="C5352" s="187">
        <v>10</v>
      </c>
      <c r="D5352">
        <v>0</v>
      </c>
      <c r="E5352" s="184"/>
      <c r="F5352" s="184"/>
      <c r="G5352" s="185"/>
      <c r="H5352" s="184"/>
      <c r="I5352" s="185"/>
      <c r="J5352" s="184"/>
      <c r="K5352" s="184"/>
    </row>
    <row r="5353" spans="1:11" ht="12.75">
      <c r="A5353">
        <v>883</v>
      </c>
      <c r="B5353">
        <v>894</v>
      </c>
      <c r="C5353" s="187">
        <v>12</v>
      </c>
      <c r="D5353">
        <v>0</v>
      </c>
      <c r="E5353" s="184"/>
      <c r="F5353" s="184"/>
      <c r="G5353" s="185"/>
      <c r="H5353" s="184"/>
      <c r="I5353" s="185"/>
      <c r="J5353" s="184"/>
      <c r="K5353" s="184"/>
    </row>
    <row r="5354" spans="1:11" ht="12.75">
      <c r="A5354">
        <v>885</v>
      </c>
      <c r="B5354">
        <v>877</v>
      </c>
      <c r="C5354" s="187">
        <v>8.699999809265137</v>
      </c>
      <c r="D5354">
        <v>0</v>
      </c>
      <c r="E5354" s="184"/>
      <c r="F5354" s="184"/>
      <c r="G5354" s="185"/>
      <c r="H5354" s="184"/>
      <c r="I5354" s="185"/>
      <c r="J5354" s="184"/>
      <c r="K5354" s="184"/>
    </row>
    <row r="5355" spans="1:11" ht="12.75">
      <c r="A5355">
        <v>885</v>
      </c>
      <c r="B5355">
        <v>878</v>
      </c>
      <c r="C5355" s="187">
        <v>6.5</v>
      </c>
      <c r="D5355">
        <v>0</v>
      </c>
      <c r="E5355" s="184"/>
      <c r="F5355" s="184"/>
      <c r="G5355" s="185"/>
      <c r="H5355" s="184"/>
      <c r="I5355" s="185"/>
      <c r="J5355" s="184"/>
      <c r="K5355" s="184"/>
    </row>
    <row r="5356" spans="1:11" ht="12.75">
      <c r="A5356">
        <v>885</v>
      </c>
      <c r="B5356">
        <v>883</v>
      </c>
      <c r="C5356" s="187">
        <v>12</v>
      </c>
      <c r="D5356">
        <v>0</v>
      </c>
      <c r="E5356" s="184"/>
      <c r="F5356" s="184"/>
      <c r="G5356" s="185"/>
      <c r="H5356" s="184"/>
      <c r="I5356" s="185"/>
      <c r="J5356" s="184"/>
      <c r="K5356" s="184"/>
    </row>
    <row r="5357" spans="1:11" ht="12.75">
      <c r="A5357">
        <v>885</v>
      </c>
      <c r="B5357">
        <v>894</v>
      </c>
      <c r="C5357" s="187">
        <v>8.5</v>
      </c>
      <c r="D5357">
        <v>0</v>
      </c>
      <c r="E5357" s="184"/>
      <c r="F5357" s="184"/>
      <c r="G5357" s="185"/>
      <c r="H5357" s="184"/>
      <c r="I5357" s="185"/>
      <c r="J5357" s="184"/>
      <c r="K5357" s="184"/>
    </row>
    <row r="5358" spans="1:11" ht="12.75">
      <c r="A5358">
        <v>885</v>
      </c>
      <c r="B5358">
        <v>899</v>
      </c>
      <c r="C5358" s="187">
        <v>15.5</v>
      </c>
      <c r="D5358">
        <v>0</v>
      </c>
      <c r="E5358" s="184"/>
      <c r="F5358" s="184"/>
      <c r="G5358" s="185"/>
      <c r="H5358" s="184"/>
      <c r="I5358" s="185"/>
      <c r="J5358" s="184"/>
      <c r="K5358" s="184"/>
    </row>
    <row r="5359" spans="1:11" ht="12.75">
      <c r="A5359">
        <v>885</v>
      </c>
      <c r="B5359">
        <v>901</v>
      </c>
      <c r="C5359" s="187">
        <v>18.600000381469727</v>
      </c>
      <c r="D5359">
        <v>0</v>
      </c>
      <c r="E5359" s="184"/>
      <c r="F5359" s="184"/>
      <c r="G5359" s="185"/>
      <c r="H5359" s="184"/>
      <c r="I5359" s="185"/>
      <c r="J5359" s="184"/>
      <c r="K5359" s="184"/>
    </row>
    <row r="5360" spans="1:11" ht="12.75">
      <c r="A5360">
        <v>889</v>
      </c>
      <c r="B5360">
        <v>883</v>
      </c>
      <c r="C5360" s="187">
        <v>10</v>
      </c>
      <c r="D5360">
        <v>0</v>
      </c>
      <c r="E5360" s="184"/>
      <c r="F5360" s="184"/>
      <c r="G5360" s="185"/>
      <c r="H5360" s="184"/>
      <c r="I5360" s="185"/>
      <c r="J5360" s="184"/>
      <c r="K5360" s="184"/>
    </row>
    <row r="5361" spans="1:11" ht="12.75">
      <c r="A5361">
        <v>889</v>
      </c>
      <c r="B5361">
        <v>894</v>
      </c>
      <c r="C5361" s="187">
        <v>7.800000190734863</v>
      </c>
      <c r="D5361">
        <v>0</v>
      </c>
      <c r="E5361" s="184"/>
      <c r="F5361" s="184"/>
      <c r="G5361" s="185"/>
      <c r="H5361" s="184"/>
      <c r="I5361" s="185"/>
      <c r="J5361" s="184"/>
      <c r="K5361" s="184"/>
    </row>
    <row r="5362" spans="1:11" ht="12.75">
      <c r="A5362">
        <v>889</v>
      </c>
      <c r="B5362">
        <v>899</v>
      </c>
      <c r="C5362" s="187">
        <v>20</v>
      </c>
      <c r="D5362">
        <v>0</v>
      </c>
      <c r="E5362" s="184"/>
      <c r="F5362" s="184"/>
      <c r="G5362" s="185"/>
      <c r="H5362" s="184"/>
      <c r="I5362" s="185"/>
      <c r="J5362" s="184"/>
      <c r="K5362" s="184"/>
    </row>
    <row r="5363" spans="1:11" ht="12.75">
      <c r="A5363">
        <v>894</v>
      </c>
      <c r="B5363">
        <v>883</v>
      </c>
      <c r="C5363" s="187">
        <v>12</v>
      </c>
      <c r="D5363">
        <v>0</v>
      </c>
      <c r="E5363" s="184"/>
      <c r="F5363" s="184"/>
      <c r="G5363" s="185"/>
      <c r="H5363" s="184"/>
      <c r="I5363" s="185"/>
      <c r="J5363" s="184"/>
      <c r="K5363" s="184"/>
    </row>
    <row r="5364" spans="1:11" ht="12.75">
      <c r="A5364">
        <v>894</v>
      </c>
      <c r="B5364">
        <v>885</v>
      </c>
      <c r="C5364" s="187">
        <v>8.5</v>
      </c>
      <c r="D5364">
        <v>0</v>
      </c>
      <c r="E5364" s="184"/>
      <c r="F5364" s="184"/>
      <c r="G5364" s="185"/>
      <c r="H5364" s="184"/>
      <c r="I5364" s="185"/>
      <c r="J5364" s="184"/>
      <c r="K5364" s="184"/>
    </row>
    <row r="5365" spans="1:11" ht="12.75">
      <c r="A5365">
        <v>894</v>
      </c>
      <c r="B5365">
        <v>889</v>
      </c>
      <c r="C5365" s="187">
        <v>7.800000190734863</v>
      </c>
      <c r="D5365">
        <v>0</v>
      </c>
      <c r="E5365" s="184"/>
      <c r="F5365" s="184"/>
      <c r="G5365" s="185"/>
      <c r="H5365" s="184"/>
      <c r="I5365" s="185"/>
      <c r="J5365" s="184"/>
      <c r="K5365" s="184"/>
    </row>
    <row r="5366" spans="1:11" ht="12.75">
      <c r="A5366">
        <v>894</v>
      </c>
      <c r="B5366">
        <v>901</v>
      </c>
      <c r="C5366" s="187">
        <v>19.700000762939453</v>
      </c>
      <c r="D5366">
        <v>0</v>
      </c>
      <c r="E5366" s="184"/>
      <c r="F5366" s="184"/>
      <c r="G5366" s="185"/>
      <c r="H5366" s="184"/>
      <c r="I5366" s="185"/>
      <c r="J5366" s="184"/>
      <c r="K5366" s="184"/>
    </row>
    <row r="5367" spans="1:11" ht="12.75">
      <c r="A5367">
        <v>899</v>
      </c>
      <c r="B5367">
        <v>885</v>
      </c>
      <c r="C5367" s="187">
        <v>15.5</v>
      </c>
      <c r="D5367">
        <v>0</v>
      </c>
      <c r="E5367" s="184"/>
      <c r="F5367" s="184"/>
      <c r="G5367" s="185"/>
      <c r="H5367" s="184"/>
      <c r="I5367" s="185"/>
      <c r="J5367" s="184"/>
      <c r="K5367" s="184"/>
    </row>
    <row r="5368" spans="1:11" ht="12.75">
      <c r="A5368">
        <v>899</v>
      </c>
      <c r="B5368">
        <v>889</v>
      </c>
      <c r="C5368" s="187">
        <v>20</v>
      </c>
      <c r="D5368">
        <v>0</v>
      </c>
      <c r="E5368" s="184"/>
      <c r="F5368" s="184"/>
      <c r="G5368" s="185"/>
      <c r="H5368" s="184"/>
      <c r="I5368" s="185"/>
      <c r="J5368" s="184"/>
      <c r="K5368" s="184"/>
    </row>
    <row r="5369" spans="1:11" ht="12.75">
      <c r="A5369">
        <v>899</v>
      </c>
      <c r="B5369">
        <v>901</v>
      </c>
      <c r="C5369" s="187">
        <v>10.699999809265137</v>
      </c>
      <c r="D5369">
        <v>0</v>
      </c>
      <c r="E5369" s="184"/>
      <c r="F5369" s="184"/>
      <c r="G5369" s="185"/>
      <c r="H5369" s="184"/>
      <c r="I5369" s="185"/>
      <c r="J5369" s="184"/>
      <c r="K5369" s="184"/>
    </row>
    <row r="5370" spans="1:11" ht="12.75">
      <c r="A5370">
        <v>899</v>
      </c>
      <c r="B5370">
        <v>912</v>
      </c>
      <c r="C5370" s="187">
        <v>26.200000762939453</v>
      </c>
      <c r="D5370">
        <v>0</v>
      </c>
      <c r="E5370" s="184"/>
      <c r="F5370" s="184"/>
      <c r="G5370" s="185"/>
      <c r="H5370" s="184"/>
      <c r="I5370" s="185"/>
      <c r="J5370" s="184"/>
      <c r="K5370" s="184"/>
    </row>
    <row r="5371" spans="1:11" ht="12.75">
      <c r="A5371">
        <v>901</v>
      </c>
      <c r="B5371">
        <v>877</v>
      </c>
      <c r="C5371" s="187">
        <v>22.5</v>
      </c>
      <c r="D5371">
        <v>0</v>
      </c>
      <c r="E5371" s="184"/>
      <c r="F5371" s="184"/>
      <c r="G5371" s="185"/>
      <c r="H5371" s="184"/>
      <c r="I5371" s="185"/>
      <c r="J5371" s="184"/>
      <c r="K5371" s="184"/>
    </row>
    <row r="5372" spans="1:11" ht="12.75">
      <c r="A5372">
        <v>901</v>
      </c>
      <c r="B5372">
        <v>885</v>
      </c>
      <c r="C5372" s="187">
        <v>18.600000381469727</v>
      </c>
      <c r="D5372">
        <v>0</v>
      </c>
      <c r="E5372" s="184"/>
      <c r="F5372" s="184"/>
      <c r="G5372" s="185"/>
      <c r="H5372" s="184"/>
      <c r="I5372" s="185"/>
      <c r="J5372" s="184"/>
      <c r="K5372" s="184"/>
    </row>
    <row r="5373" spans="1:11" ht="12.75">
      <c r="A5373">
        <v>901</v>
      </c>
      <c r="B5373">
        <v>894</v>
      </c>
      <c r="C5373" s="187">
        <v>19.700000762939453</v>
      </c>
      <c r="D5373">
        <v>0</v>
      </c>
      <c r="E5373" s="184"/>
      <c r="F5373" s="184"/>
      <c r="G5373" s="185"/>
      <c r="H5373" s="184"/>
      <c r="I5373" s="185"/>
      <c r="J5373" s="184"/>
      <c r="K5373" s="184"/>
    </row>
    <row r="5374" spans="1:11" ht="12.75">
      <c r="A5374">
        <v>901</v>
      </c>
      <c r="B5374">
        <v>899</v>
      </c>
      <c r="C5374" s="187">
        <v>10.699999809265137</v>
      </c>
      <c r="D5374">
        <v>0</v>
      </c>
      <c r="E5374" s="184"/>
      <c r="F5374" s="184"/>
      <c r="G5374" s="185"/>
      <c r="H5374" s="184"/>
      <c r="I5374" s="185"/>
      <c r="J5374" s="184"/>
      <c r="K5374" s="184"/>
    </row>
    <row r="5375" spans="1:11" ht="12.75">
      <c r="A5375">
        <v>901</v>
      </c>
      <c r="B5375">
        <v>912</v>
      </c>
      <c r="C5375" s="187">
        <v>24.049999237060547</v>
      </c>
      <c r="D5375">
        <v>0</v>
      </c>
      <c r="E5375" s="184"/>
      <c r="F5375" s="184"/>
      <c r="G5375" s="185"/>
      <c r="H5375" s="184"/>
      <c r="I5375" s="185"/>
      <c r="J5375" s="184"/>
      <c r="K5375" s="184"/>
    </row>
    <row r="5376" spans="1:11" ht="12.75">
      <c r="A5376">
        <v>901</v>
      </c>
      <c r="B5376">
        <v>913</v>
      </c>
      <c r="C5376" s="187">
        <v>34.02000045776367</v>
      </c>
      <c r="D5376">
        <v>0</v>
      </c>
      <c r="E5376" s="184"/>
      <c r="F5376" s="184"/>
      <c r="G5376" s="185"/>
      <c r="H5376" s="184"/>
      <c r="I5376" s="185"/>
      <c r="J5376" s="184"/>
      <c r="K5376" s="184"/>
    </row>
    <row r="5377" spans="1:11" ht="12.75">
      <c r="A5377">
        <v>901</v>
      </c>
      <c r="B5377">
        <v>914</v>
      </c>
      <c r="C5377" s="187">
        <v>31.780000686645508</v>
      </c>
      <c r="D5377">
        <v>0</v>
      </c>
      <c r="E5377" s="184"/>
      <c r="F5377" s="184"/>
      <c r="G5377" s="185"/>
      <c r="H5377" s="184"/>
      <c r="I5377" s="185"/>
      <c r="J5377" s="184"/>
      <c r="K5377" s="184"/>
    </row>
    <row r="5378" spans="1:11" ht="12.75">
      <c r="A5378">
        <v>912</v>
      </c>
      <c r="B5378">
        <v>899</v>
      </c>
      <c r="C5378" s="187">
        <v>26.25</v>
      </c>
      <c r="D5378">
        <v>0</v>
      </c>
      <c r="E5378" s="184"/>
      <c r="F5378" s="184"/>
      <c r="G5378" s="185"/>
      <c r="H5378" s="184"/>
      <c r="I5378" s="185"/>
      <c r="J5378" s="184"/>
      <c r="K5378" s="184"/>
    </row>
    <row r="5379" spans="1:11" ht="12.75">
      <c r="A5379">
        <v>912</v>
      </c>
      <c r="B5379">
        <v>901</v>
      </c>
      <c r="C5379" s="187">
        <v>23.200000762939453</v>
      </c>
      <c r="D5379">
        <v>0</v>
      </c>
      <c r="E5379" s="184"/>
      <c r="F5379" s="184"/>
      <c r="G5379" s="185"/>
      <c r="H5379" s="184"/>
      <c r="I5379" s="185"/>
      <c r="J5379" s="184"/>
      <c r="K5379" s="184"/>
    </row>
    <row r="5380" spans="1:11" ht="12.75">
      <c r="A5380">
        <v>912</v>
      </c>
      <c r="B5380">
        <v>913</v>
      </c>
      <c r="C5380" s="187">
        <v>14.829999923706055</v>
      </c>
      <c r="D5380">
        <v>0</v>
      </c>
      <c r="E5380" s="184"/>
      <c r="F5380" s="184"/>
      <c r="G5380" s="185"/>
      <c r="H5380" s="184"/>
      <c r="I5380" s="185"/>
      <c r="J5380" s="184"/>
      <c r="K5380" s="184"/>
    </row>
    <row r="5381" spans="1:11" ht="12.75">
      <c r="A5381">
        <v>912</v>
      </c>
      <c r="B5381">
        <v>914</v>
      </c>
      <c r="C5381" s="187">
        <v>25</v>
      </c>
      <c r="D5381">
        <v>0</v>
      </c>
      <c r="E5381" s="184"/>
      <c r="F5381" s="184"/>
      <c r="G5381" s="185"/>
      <c r="H5381" s="184"/>
      <c r="I5381" s="185"/>
      <c r="J5381" s="184"/>
      <c r="K5381" s="184"/>
    </row>
    <row r="5382" spans="1:11" ht="12.75">
      <c r="A5382">
        <v>913</v>
      </c>
      <c r="B5382">
        <v>901</v>
      </c>
      <c r="C5382" s="187">
        <v>34</v>
      </c>
      <c r="D5382">
        <v>0</v>
      </c>
      <c r="E5382" s="184"/>
      <c r="F5382" s="184"/>
      <c r="G5382" s="185"/>
      <c r="H5382" s="184"/>
      <c r="I5382" s="185"/>
      <c r="J5382" s="184"/>
      <c r="K5382" s="184"/>
    </row>
    <row r="5383" spans="1:11" ht="12.75">
      <c r="A5383">
        <v>913</v>
      </c>
      <c r="B5383">
        <v>912</v>
      </c>
      <c r="C5383" s="187">
        <v>14.800000190734863</v>
      </c>
      <c r="D5383">
        <v>0</v>
      </c>
      <c r="E5383" s="184"/>
      <c r="F5383" s="184"/>
      <c r="G5383" s="185"/>
      <c r="H5383" s="184"/>
      <c r="I5383" s="185"/>
      <c r="J5383" s="184"/>
      <c r="K5383" s="184"/>
    </row>
    <row r="5384" spans="1:11" ht="12.75">
      <c r="A5384">
        <v>913</v>
      </c>
      <c r="B5384">
        <v>914</v>
      </c>
      <c r="C5384" s="187">
        <v>16.700000762939453</v>
      </c>
      <c r="D5384">
        <v>0</v>
      </c>
      <c r="E5384" s="184"/>
      <c r="F5384" s="184"/>
      <c r="G5384" s="185"/>
      <c r="H5384" s="184"/>
      <c r="I5384" s="185"/>
      <c r="J5384" s="184"/>
      <c r="K5384" s="184"/>
    </row>
    <row r="5385" spans="1:11" ht="12.75">
      <c r="A5385">
        <v>914</v>
      </c>
      <c r="B5385">
        <v>901</v>
      </c>
      <c r="C5385" s="187">
        <v>31.799999237060547</v>
      </c>
      <c r="D5385">
        <v>0</v>
      </c>
      <c r="E5385" s="184"/>
      <c r="F5385" s="184"/>
      <c r="G5385" s="185"/>
      <c r="H5385" s="184"/>
      <c r="I5385" s="185"/>
      <c r="J5385" s="184"/>
      <c r="K5385" s="184"/>
    </row>
    <row r="5386" spans="1:11" ht="12.75">
      <c r="A5386">
        <v>914</v>
      </c>
      <c r="B5386">
        <v>912</v>
      </c>
      <c r="C5386" s="187">
        <v>24.950000762939453</v>
      </c>
      <c r="D5386">
        <v>0</v>
      </c>
      <c r="E5386" s="184"/>
      <c r="F5386" s="184"/>
      <c r="G5386" s="185"/>
      <c r="H5386" s="184"/>
      <c r="I5386" s="185"/>
      <c r="J5386" s="184"/>
      <c r="K5386" s="184"/>
    </row>
    <row r="5387" spans="1:11" ht="12.75">
      <c r="A5387">
        <v>914</v>
      </c>
      <c r="B5387">
        <v>913</v>
      </c>
      <c r="C5387" s="187">
        <v>16.709999084472656</v>
      </c>
      <c r="D5387">
        <v>0</v>
      </c>
      <c r="E5387" s="184"/>
      <c r="F5387" s="184"/>
      <c r="G5387" s="185"/>
      <c r="H5387" s="184"/>
      <c r="I5387" s="185"/>
      <c r="J5387" s="184"/>
      <c r="K5387" s="184"/>
    </row>
    <row r="5388" spans="1:11" ht="12.75">
      <c r="A5388">
        <v>914</v>
      </c>
      <c r="B5388">
        <v>915</v>
      </c>
      <c r="C5388" s="187">
        <v>9.09000015258789</v>
      </c>
      <c r="D5388">
        <v>0</v>
      </c>
      <c r="E5388" s="184"/>
      <c r="F5388" s="184"/>
      <c r="G5388" s="185"/>
      <c r="H5388" s="184"/>
      <c r="I5388" s="185"/>
      <c r="J5388" s="184"/>
      <c r="K5388" s="184"/>
    </row>
    <row r="5389" spans="1:11" ht="12.75">
      <c r="A5389">
        <v>914</v>
      </c>
      <c r="B5389">
        <v>916</v>
      </c>
      <c r="C5389" s="187">
        <v>17.34000015258789</v>
      </c>
      <c r="D5389">
        <v>0</v>
      </c>
      <c r="E5389" s="184"/>
      <c r="F5389" s="184"/>
      <c r="G5389" s="185"/>
      <c r="H5389" s="184"/>
      <c r="I5389" s="185"/>
      <c r="J5389" s="184"/>
      <c r="K5389" s="184"/>
    </row>
    <row r="5390" spans="1:11" ht="12.75">
      <c r="A5390">
        <v>915</v>
      </c>
      <c r="B5390">
        <v>864</v>
      </c>
      <c r="C5390" s="187">
        <v>50.400001525878906</v>
      </c>
      <c r="D5390">
        <v>0</v>
      </c>
      <c r="E5390" s="184"/>
      <c r="F5390" s="184"/>
      <c r="G5390" s="185"/>
      <c r="H5390" s="184"/>
      <c r="I5390" s="185"/>
      <c r="J5390" s="184"/>
      <c r="K5390" s="184"/>
    </row>
    <row r="5391" spans="1:11" ht="12.75">
      <c r="A5391">
        <v>915</v>
      </c>
      <c r="B5391">
        <v>877</v>
      </c>
      <c r="C5391" s="187">
        <v>42.29999923706055</v>
      </c>
      <c r="D5391">
        <v>0</v>
      </c>
      <c r="E5391" s="184"/>
      <c r="F5391" s="184"/>
      <c r="G5391" s="185"/>
      <c r="H5391" s="184"/>
      <c r="I5391" s="185"/>
      <c r="J5391" s="184"/>
      <c r="K5391" s="184"/>
    </row>
    <row r="5392" spans="1:11" ht="12.75">
      <c r="A5392">
        <v>915</v>
      </c>
      <c r="B5392">
        <v>914</v>
      </c>
      <c r="C5392" s="187">
        <v>9.100000381469727</v>
      </c>
      <c r="D5392">
        <v>0</v>
      </c>
      <c r="E5392" s="184"/>
      <c r="F5392" s="184"/>
      <c r="G5392" s="185"/>
      <c r="H5392" s="184"/>
      <c r="I5392" s="185"/>
      <c r="J5392" s="184"/>
      <c r="K5392" s="184"/>
    </row>
    <row r="5393" spans="1:11" ht="12.75">
      <c r="A5393">
        <v>915</v>
      </c>
      <c r="B5393">
        <v>916</v>
      </c>
      <c r="C5393" s="187">
        <v>8.420000076293945</v>
      </c>
      <c r="D5393">
        <v>0</v>
      </c>
      <c r="E5393" s="184"/>
      <c r="F5393" s="184"/>
      <c r="G5393" s="185"/>
      <c r="H5393" s="184"/>
      <c r="I5393" s="185"/>
      <c r="J5393" s="184"/>
      <c r="K5393" s="184"/>
    </row>
    <row r="5394" spans="1:11" ht="12.75">
      <c r="A5394">
        <v>915</v>
      </c>
      <c r="B5394">
        <v>920</v>
      </c>
      <c r="C5394" s="187">
        <v>57.45000076293945</v>
      </c>
      <c r="D5394">
        <v>0</v>
      </c>
      <c r="E5394" s="184"/>
      <c r="F5394" s="184"/>
      <c r="G5394" s="185"/>
      <c r="H5394" s="184"/>
      <c r="I5394" s="185"/>
      <c r="J5394" s="184"/>
      <c r="K5394" s="184"/>
    </row>
    <row r="5395" spans="1:11" ht="12.75">
      <c r="A5395">
        <v>916</v>
      </c>
      <c r="B5395">
        <v>842</v>
      </c>
      <c r="C5395" s="187">
        <v>67.95999908447266</v>
      </c>
      <c r="D5395">
        <v>0</v>
      </c>
      <c r="E5395" s="184"/>
      <c r="F5395" s="184"/>
      <c r="G5395" s="185"/>
      <c r="H5395" s="184"/>
      <c r="I5395" s="185"/>
      <c r="J5395" s="184"/>
      <c r="K5395" s="184"/>
    </row>
    <row r="5396" spans="1:11" ht="12.75">
      <c r="A5396">
        <v>916</v>
      </c>
      <c r="B5396">
        <v>853</v>
      </c>
      <c r="C5396" s="187">
        <v>71.63999938964844</v>
      </c>
      <c r="D5396">
        <v>0</v>
      </c>
      <c r="E5396" s="184"/>
      <c r="F5396" s="184"/>
      <c r="G5396" s="185"/>
      <c r="H5396" s="184"/>
      <c r="I5396" s="185"/>
      <c r="J5396" s="184"/>
      <c r="K5396" s="184"/>
    </row>
    <row r="5397" spans="1:11" ht="12.75">
      <c r="A5397">
        <v>916</v>
      </c>
      <c r="B5397">
        <v>864</v>
      </c>
      <c r="C5397" s="187">
        <v>44.38999938964844</v>
      </c>
      <c r="D5397">
        <v>0</v>
      </c>
      <c r="E5397" s="184"/>
      <c r="F5397" s="184"/>
      <c r="G5397" s="185"/>
      <c r="H5397" s="184"/>
      <c r="I5397" s="185"/>
      <c r="J5397" s="184"/>
      <c r="K5397" s="184"/>
    </row>
    <row r="5398" spans="1:11" ht="12.75">
      <c r="A5398">
        <v>916</v>
      </c>
      <c r="B5398">
        <v>914</v>
      </c>
      <c r="C5398" s="187">
        <v>17.299999237060547</v>
      </c>
      <c r="D5398">
        <v>0</v>
      </c>
      <c r="E5398" s="184"/>
      <c r="F5398" s="184"/>
      <c r="G5398" s="185"/>
      <c r="H5398" s="184"/>
      <c r="I5398" s="185"/>
      <c r="J5398" s="184"/>
      <c r="K5398" s="184"/>
    </row>
    <row r="5399" spans="1:11" ht="12.75">
      <c r="A5399">
        <v>916</v>
      </c>
      <c r="B5399">
        <v>915</v>
      </c>
      <c r="C5399" s="187">
        <v>8.5</v>
      </c>
      <c r="D5399">
        <v>0</v>
      </c>
      <c r="E5399" s="184"/>
      <c r="F5399" s="184"/>
      <c r="G5399" s="185"/>
      <c r="H5399" s="184"/>
      <c r="I5399" s="185"/>
      <c r="J5399" s="184"/>
      <c r="K5399" s="184"/>
    </row>
    <row r="5400" spans="1:11" ht="12.75">
      <c r="A5400">
        <v>916</v>
      </c>
      <c r="B5400">
        <v>917</v>
      </c>
      <c r="C5400" s="187">
        <v>19.010000228881836</v>
      </c>
      <c r="D5400">
        <v>0</v>
      </c>
      <c r="E5400" s="184"/>
      <c r="F5400" s="184"/>
      <c r="G5400" s="185"/>
      <c r="H5400" s="184"/>
      <c r="I5400" s="185"/>
      <c r="J5400" s="184"/>
      <c r="K5400" s="184"/>
    </row>
    <row r="5401" spans="1:11" ht="12.75">
      <c r="A5401">
        <v>916</v>
      </c>
      <c r="B5401">
        <v>920</v>
      </c>
      <c r="C5401" s="187">
        <v>50.40999984741211</v>
      </c>
      <c r="D5401">
        <v>0</v>
      </c>
      <c r="E5401" s="184"/>
      <c r="F5401" s="184"/>
      <c r="G5401" s="185"/>
      <c r="H5401" s="184"/>
      <c r="I5401" s="185"/>
      <c r="J5401" s="184"/>
      <c r="K5401" s="184"/>
    </row>
    <row r="5402" spans="1:11" ht="12.75">
      <c r="A5402">
        <v>917</v>
      </c>
      <c r="B5402">
        <v>24</v>
      </c>
      <c r="C5402" s="187">
        <v>75.02999877929688</v>
      </c>
      <c r="D5402">
        <v>0</v>
      </c>
      <c r="E5402" s="184"/>
      <c r="F5402" s="184"/>
      <c r="G5402" s="185"/>
      <c r="H5402" s="184"/>
      <c r="I5402" s="185"/>
      <c r="J5402" s="184"/>
      <c r="K5402" s="184"/>
    </row>
    <row r="5403" spans="1:11" ht="12.75">
      <c r="A5403">
        <v>917</v>
      </c>
      <c r="B5403">
        <v>841</v>
      </c>
      <c r="C5403" s="187">
        <v>68.41000366210938</v>
      </c>
      <c r="D5403">
        <v>0</v>
      </c>
      <c r="E5403" s="184"/>
      <c r="F5403" s="184"/>
      <c r="G5403" s="185"/>
      <c r="H5403" s="184"/>
      <c r="I5403" s="185"/>
      <c r="J5403" s="184"/>
      <c r="K5403" s="184"/>
    </row>
    <row r="5404" spans="1:11" ht="12.75">
      <c r="A5404">
        <v>917</v>
      </c>
      <c r="B5404">
        <v>842</v>
      </c>
      <c r="C5404" s="187">
        <v>66.51000213623047</v>
      </c>
      <c r="D5404">
        <v>0</v>
      </c>
      <c r="E5404" s="184"/>
      <c r="F5404" s="184"/>
      <c r="G5404" s="185"/>
      <c r="H5404" s="184"/>
      <c r="I5404" s="185"/>
      <c r="J5404" s="184"/>
      <c r="K5404" s="184"/>
    </row>
    <row r="5405" spans="1:11" ht="12.75">
      <c r="A5405">
        <v>917</v>
      </c>
      <c r="B5405">
        <v>916</v>
      </c>
      <c r="C5405" s="187">
        <v>20.100000381469727</v>
      </c>
      <c r="D5405">
        <v>0</v>
      </c>
      <c r="E5405" s="184"/>
      <c r="F5405" s="184"/>
      <c r="G5405" s="185"/>
      <c r="H5405" s="184"/>
      <c r="I5405" s="185"/>
      <c r="J5405" s="184"/>
      <c r="K5405" s="184"/>
    </row>
    <row r="5406" spans="1:11" ht="12.75">
      <c r="A5406">
        <v>917</v>
      </c>
      <c r="B5406">
        <v>918</v>
      </c>
      <c r="C5406" s="187">
        <v>27.59000015258789</v>
      </c>
      <c r="D5406">
        <v>0</v>
      </c>
      <c r="E5406" s="184"/>
      <c r="F5406" s="184"/>
      <c r="G5406" s="185"/>
      <c r="H5406" s="184"/>
      <c r="I5406" s="185"/>
      <c r="J5406" s="184"/>
      <c r="K5406" s="184"/>
    </row>
    <row r="5407" spans="1:11" ht="12.75">
      <c r="A5407">
        <v>917</v>
      </c>
      <c r="B5407">
        <v>922</v>
      </c>
      <c r="C5407" s="187">
        <v>25.260000228881836</v>
      </c>
      <c r="D5407">
        <v>0</v>
      </c>
      <c r="E5407" s="184"/>
      <c r="F5407" s="184"/>
      <c r="G5407" s="185"/>
      <c r="H5407" s="184"/>
      <c r="I5407" s="185"/>
      <c r="J5407" s="184"/>
      <c r="K5407" s="184"/>
    </row>
    <row r="5408" spans="1:11" ht="12.75">
      <c r="A5408">
        <v>918</v>
      </c>
      <c r="B5408">
        <v>832</v>
      </c>
      <c r="C5408" s="187">
        <v>64.51000213623047</v>
      </c>
      <c r="D5408">
        <v>0</v>
      </c>
      <c r="E5408" s="184"/>
      <c r="F5408" s="184"/>
      <c r="G5408" s="185"/>
      <c r="H5408" s="184"/>
      <c r="I5408" s="185"/>
      <c r="J5408" s="184"/>
      <c r="K5408" s="184"/>
    </row>
    <row r="5409" spans="1:11" ht="12.75">
      <c r="A5409">
        <v>918</v>
      </c>
      <c r="B5409">
        <v>834</v>
      </c>
      <c r="C5409" s="187">
        <v>62.09000015258789</v>
      </c>
      <c r="D5409">
        <v>0</v>
      </c>
      <c r="E5409" s="184"/>
      <c r="F5409" s="184"/>
      <c r="G5409" s="185"/>
      <c r="H5409" s="184"/>
      <c r="I5409" s="185"/>
      <c r="J5409" s="184"/>
      <c r="K5409" s="184"/>
    </row>
    <row r="5410" spans="1:11" ht="12.75">
      <c r="A5410">
        <v>918</v>
      </c>
      <c r="B5410">
        <v>840</v>
      </c>
      <c r="C5410" s="187">
        <v>50.13999938964844</v>
      </c>
      <c r="D5410">
        <v>0</v>
      </c>
      <c r="E5410" s="184"/>
      <c r="F5410" s="184"/>
      <c r="G5410" s="185"/>
      <c r="H5410" s="184"/>
      <c r="I5410" s="185"/>
      <c r="J5410" s="184"/>
      <c r="K5410" s="184"/>
    </row>
    <row r="5411" spans="1:11" ht="12.75">
      <c r="A5411">
        <v>918</v>
      </c>
      <c r="B5411">
        <v>841</v>
      </c>
      <c r="C5411" s="187">
        <v>47.900001525878906</v>
      </c>
      <c r="D5411">
        <v>0</v>
      </c>
      <c r="E5411" s="184"/>
      <c r="F5411" s="184"/>
      <c r="G5411" s="185"/>
      <c r="H5411" s="184"/>
      <c r="I5411" s="185"/>
      <c r="J5411" s="184"/>
      <c r="K5411" s="184"/>
    </row>
    <row r="5412" spans="1:11" ht="12.75">
      <c r="A5412">
        <v>918</v>
      </c>
      <c r="B5412">
        <v>842</v>
      </c>
      <c r="C5412" s="187">
        <v>47.34000015258789</v>
      </c>
      <c r="D5412">
        <v>0</v>
      </c>
      <c r="E5412" s="184"/>
      <c r="F5412" s="184"/>
      <c r="G5412" s="185"/>
      <c r="H5412" s="184"/>
      <c r="I5412" s="185"/>
      <c r="J5412" s="184"/>
      <c r="K5412" s="184"/>
    </row>
    <row r="5413" spans="1:11" ht="12.75">
      <c r="A5413">
        <v>918</v>
      </c>
      <c r="B5413">
        <v>917</v>
      </c>
      <c r="C5413" s="187">
        <v>27.600000381469727</v>
      </c>
      <c r="D5413">
        <v>0</v>
      </c>
      <c r="E5413" s="184"/>
      <c r="F5413" s="184"/>
      <c r="G5413" s="185"/>
      <c r="H5413" s="184"/>
      <c r="I5413" s="185"/>
      <c r="J5413" s="184"/>
      <c r="K5413" s="184"/>
    </row>
    <row r="5414" spans="1:11" ht="12.75">
      <c r="A5414">
        <v>918</v>
      </c>
      <c r="B5414">
        <v>922</v>
      </c>
      <c r="C5414" s="187">
        <v>25.260000228881836</v>
      </c>
      <c r="D5414">
        <v>0</v>
      </c>
      <c r="E5414" s="184"/>
      <c r="F5414" s="184"/>
      <c r="G5414" s="185"/>
      <c r="H5414" s="184"/>
      <c r="I5414" s="185"/>
      <c r="J5414" s="184"/>
      <c r="K5414" s="184"/>
    </row>
    <row r="5415" spans="1:11" ht="12.75">
      <c r="A5415">
        <v>919</v>
      </c>
      <c r="B5415">
        <v>822</v>
      </c>
      <c r="C5415" s="187">
        <v>38.2599983215332</v>
      </c>
      <c r="D5415">
        <v>0</v>
      </c>
      <c r="E5415" s="184"/>
      <c r="F5415" s="184"/>
      <c r="G5415" s="185"/>
      <c r="H5415" s="184"/>
      <c r="I5415" s="185"/>
      <c r="J5415" s="184"/>
      <c r="K5415" s="184"/>
    </row>
    <row r="5416" spans="1:11" ht="12.75">
      <c r="A5416">
        <v>919</v>
      </c>
      <c r="B5416">
        <v>831</v>
      </c>
      <c r="C5416" s="187">
        <v>39.779998779296875</v>
      </c>
      <c r="D5416">
        <v>0</v>
      </c>
      <c r="E5416" s="184"/>
      <c r="F5416" s="184"/>
      <c r="G5416" s="185"/>
      <c r="H5416" s="184"/>
      <c r="I5416" s="185"/>
      <c r="J5416" s="184"/>
      <c r="K5416" s="184"/>
    </row>
    <row r="5417" spans="1:11" ht="12.75">
      <c r="A5417">
        <v>919</v>
      </c>
      <c r="B5417">
        <v>832</v>
      </c>
      <c r="C5417" s="187">
        <v>42.09000015258789</v>
      </c>
      <c r="D5417">
        <v>0</v>
      </c>
      <c r="E5417" s="184"/>
      <c r="F5417" s="184"/>
      <c r="G5417" s="185"/>
      <c r="H5417" s="184"/>
      <c r="I5417" s="185"/>
      <c r="J5417" s="184"/>
      <c r="K5417" s="184"/>
    </row>
    <row r="5418" spans="1:11" ht="12.75">
      <c r="A5418">
        <v>919</v>
      </c>
      <c r="B5418">
        <v>838</v>
      </c>
      <c r="C5418" s="187">
        <v>45.41999816894531</v>
      </c>
      <c r="D5418">
        <v>0</v>
      </c>
      <c r="E5418" s="184"/>
      <c r="F5418" s="184"/>
      <c r="G5418" s="185"/>
      <c r="H5418" s="184"/>
      <c r="I5418" s="185"/>
      <c r="J5418" s="184"/>
      <c r="K5418" s="184"/>
    </row>
    <row r="5419" spans="1:11" ht="12.75">
      <c r="A5419">
        <v>919</v>
      </c>
      <c r="B5419">
        <v>840</v>
      </c>
      <c r="C5419" s="187">
        <v>43.970001220703125</v>
      </c>
      <c r="D5419">
        <v>0</v>
      </c>
      <c r="E5419" s="184"/>
      <c r="F5419" s="184"/>
      <c r="G5419" s="185"/>
      <c r="H5419" s="184"/>
      <c r="I5419" s="185"/>
      <c r="J5419" s="184"/>
      <c r="K5419" s="184"/>
    </row>
    <row r="5420" spans="1:11" ht="12.75">
      <c r="A5420">
        <v>919</v>
      </c>
      <c r="B5420">
        <v>841</v>
      </c>
      <c r="C5420" s="187">
        <v>47.029998779296875</v>
      </c>
      <c r="D5420">
        <v>0</v>
      </c>
      <c r="E5420" s="184"/>
      <c r="F5420" s="184"/>
      <c r="G5420" s="185"/>
      <c r="H5420" s="184"/>
      <c r="I5420" s="185"/>
      <c r="J5420" s="184"/>
      <c r="K5420" s="184"/>
    </row>
    <row r="5421" spans="1:11" ht="12.75">
      <c r="A5421">
        <v>919</v>
      </c>
      <c r="B5421">
        <v>842</v>
      </c>
      <c r="C5421" s="187">
        <v>49.27000045776367</v>
      </c>
      <c r="D5421">
        <v>0</v>
      </c>
      <c r="E5421" s="184"/>
      <c r="F5421" s="184"/>
      <c r="G5421" s="185"/>
      <c r="H5421" s="184"/>
      <c r="I5421" s="185"/>
      <c r="J5421" s="184"/>
      <c r="K5421" s="184"/>
    </row>
    <row r="5422" spans="1:11" ht="12.75">
      <c r="A5422">
        <v>919</v>
      </c>
      <c r="B5422">
        <v>922</v>
      </c>
      <c r="C5422" s="187">
        <v>17.299999237060547</v>
      </c>
      <c r="D5422">
        <v>0</v>
      </c>
      <c r="E5422" s="184"/>
      <c r="F5422" s="184"/>
      <c r="G5422" s="185"/>
      <c r="H5422" s="184"/>
      <c r="I5422" s="185"/>
      <c r="J5422" s="184"/>
      <c r="K5422" s="184"/>
    </row>
    <row r="5423" spans="1:11" ht="12.75">
      <c r="A5423">
        <v>919</v>
      </c>
      <c r="B5423">
        <v>924</v>
      </c>
      <c r="C5423" s="187">
        <v>20.68000030517578</v>
      </c>
      <c r="D5423">
        <v>0</v>
      </c>
      <c r="E5423" s="184"/>
      <c r="F5423" s="184"/>
      <c r="G5423" s="185"/>
      <c r="H5423" s="184"/>
      <c r="I5423" s="185"/>
      <c r="J5423" s="184"/>
      <c r="K5423" s="184"/>
    </row>
    <row r="5424" spans="1:11" ht="12.75">
      <c r="A5424">
        <v>920</v>
      </c>
      <c r="B5424">
        <v>842</v>
      </c>
      <c r="C5424" s="187">
        <v>30.280000686645508</v>
      </c>
      <c r="D5424">
        <v>0</v>
      </c>
      <c r="E5424" s="184"/>
      <c r="F5424" s="184"/>
      <c r="G5424" s="185"/>
      <c r="H5424" s="184"/>
      <c r="I5424" s="185"/>
      <c r="J5424" s="184"/>
      <c r="K5424" s="184"/>
    </row>
    <row r="5425" spans="1:11" ht="12.75">
      <c r="A5425">
        <v>920</v>
      </c>
      <c r="B5425">
        <v>846</v>
      </c>
      <c r="C5425" s="187">
        <v>24.079999923706055</v>
      </c>
      <c r="D5425">
        <v>0</v>
      </c>
      <c r="E5425" s="184"/>
      <c r="F5425" s="184"/>
      <c r="G5425" s="185"/>
      <c r="H5425" s="184"/>
      <c r="I5425" s="185"/>
      <c r="J5425" s="184"/>
      <c r="K5425" s="184"/>
    </row>
    <row r="5426" spans="1:11" ht="12.75">
      <c r="A5426">
        <v>920</v>
      </c>
      <c r="B5426">
        <v>915</v>
      </c>
      <c r="C5426" s="187">
        <v>57.5</v>
      </c>
      <c r="D5426">
        <v>0</v>
      </c>
      <c r="E5426" s="184"/>
      <c r="F5426" s="184"/>
      <c r="G5426" s="185"/>
      <c r="H5426" s="184"/>
      <c r="I5426" s="185"/>
      <c r="J5426" s="184"/>
      <c r="K5426" s="184"/>
    </row>
    <row r="5427" spans="1:11" ht="12.75">
      <c r="A5427">
        <v>920</v>
      </c>
      <c r="B5427">
        <v>916</v>
      </c>
      <c r="C5427" s="187">
        <v>50.5</v>
      </c>
      <c r="D5427">
        <v>0</v>
      </c>
      <c r="E5427" s="184"/>
      <c r="F5427" s="184"/>
      <c r="G5427" s="185"/>
      <c r="H5427" s="184"/>
      <c r="I5427" s="185"/>
      <c r="J5427" s="184"/>
      <c r="K5427" s="184"/>
    </row>
    <row r="5428" spans="1:11" ht="12.75">
      <c r="A5428">
        <v>922</v>
      </c>
      <c r="B5428">
        <v>822</v>
      </c>
      <c r="C5428" s="187">
        <v>50.45000076293945</v>
      </c>
      <c r="D5428">
        <v>0</v>
      </c>
      <c r="E5428" s="184"/>
      <c r="F5428" s="184"/>
      <c r="G5428" s="185"/>
      <c r="H5428" s="184"/>
      <c r="I5428" s="185"/>
      <c r="J5428" s="184"/>
      <c r="K5428" s="184"/>
    </row>
    <row r="5429" spans="1:11" ht="12.75">
      <c r="A5429">
        <v>922</v>
      </c>
      <c r="B5429">
        <v>828</v>
      </c>
      <c r="C5429" s="187">
        <v>48.61000061035156</v>
      </c>
      <c r="D5429">
        <v>0</v>
      </c>
      <c r="E5429" s="184"/>
      <c r="F5429" s="184"/>
      <c r="G5429" s="185"/>
      <c r="H5429" s="184"/>
      <c r="I5429" s="185"/>
      <c r="J5429" s="184"/>
      <c r="K5429" s="184"/>
    </row>
    <row r="5430" spans="1:11" ht="12.75">
      <c r="A5430">
        <v>922</v>
      </c>
      <c r="B5430">
        <v>831</v>
      </c>
      <c r="C5430" s="187">
        <v>46.529998779296875</v>
      </c>
      <c r="D5430">
        <v>0</v>
      </c>
      <c r="E5430" s="184"/>
      <c r="F5430" s="184"/>
      <c r="G5430" s="185"/>
      <c r="H5430" s="184"/>
      <c r="I5430" s="185"/>
      <c r="J5430" s="184"/>
      <c r="K5430" s="184"/>
    </row>
    <row r="5431" spans="1:11" ht="12.75">
      <c r="A5431">
        <v>922</v>
      </c>
      <c r="B5431">
        <v>832</v>
      </c>
      <c r="C5431" s="187">
        <v>47.290000915527344</v>
      </c>
      <c r="D5431">
        <v>0</v>
      </c>
      <c r="E5431" s="184"/>
      <c r="F5431" s="184"/>
      <c r="G5431" s="185"/>
      <c r="H5431" s="184"/>
      <c r="I5431" s="185"/>
      <c r="J5431" s="184"/>
      <c r="K5431" s="184"/>
    </row>
    <row r="5432" spans="1:11" ht="12.75">
      <c r="A5432">
        <v>922</v>
      </c>
      <c r="B5432">
        <v>838</v>
      </c>
      <c r="C5432" s="187">
        <v>45.0099983215332</v>
      </c>
      <c r="D5432">
        <v>0</v>
      </c>
      <c r="E5432" s="184"/>
      <c r="F5432" s="184"/>
      <c r="G5432" s="185"/>
      <c r="H5432" s="184"/>
      <c r="I5432" s="185"/>
      <c r="J5432" s="184"/>
      <c r="K5432" s="184"/>
    </row>
    <row r="5433" spans="1:11" ht="12.75">
      <c r="A5433">
        <v>922</v>
      </c>
      <c r="B5433">
        <v>840</v>
      </c>
      <c r="C5433" s="187">
        <v>40.619998931884766</v>
      </c>
      <c r="D5433">
        <v>0</v>
      </c>
      <c r="E5433" s="184"/>
      <c r="F5433" s="184"/>
      <c r="G5433" s="185"/>
      <c r="H5433" s="184"/>
      <c r="I5433" s="185"/>
      <c r="J5433" s="184"/>
      <c r="K5433" s="184"/>
    </row>
    <row r="5434" spans="1:11" ht="12.75">
      <c r="A5434">
        <v>922</v>
      </c>
      <c r="B5434">
        <v>841</v>
      </c>
      <c r="C5434" s="187">
        <v>41.709999084472656</v>
      </c>
      <c r="D5434">
        <v>0</v>
      </c>
      <c r="E5434" s="184"/>
      <c r="F5434" s="184"/>
      <c r="G5434" s="185"/>
      <c r="H5434" s="184"/>
      <c r="I5434" s="185"/>
      <c r="J5434" s="184"/>
      <c r="K5434" s="184"/>
    </row>
    <row r="5435" spans="1:11" ht="12.75">
      <c r="A5435">
        <v>922</v>
      </c>
      <c r="B5435">
        <v>842</v>
      </c>
      <c r="C5435" s="187">
        <v>42.869998931884766</v>
      </c>
      <c r="D5435">
        <v>0</v>
      </c>
      <c r="E5435" s="184"/>
      <c r="F5435" s="184"/>
      <c r="G5435" s="185"/>
      <c r="H5435" s="184"/>
      <c r="I5435" s="185"/>
      <c r="J5435" s="184"/>
      <c r="K5435" s="184"/>
    </row>
    <row r="5436" spans="1:11" ht="12.75">
      <c r="A5436">
        <v>922</v>
      </c>
      <c r="B5436">
        <v>845</v>
      </c>
      <c r="C5436" s="187">
        <v>51.209999084472656</v>
      </c>
      <c r="D5436">
        <v>0</v>
      </c>
      <c r="E5436" s="184"/>
      <c r="F5436" s="184"/>
      <c r="G5436" s="185"/>
      <c r="H5436" s="184"/>
      <c r="I5436" s="185"/>
      <c r="J5436" s="184"/>
      <c r="K5436" s="184"/>
    </row>
    <row r="5437" spans="1:11" ht="12.75">
      <c r="A5437">
        <v>922</v>
      </c>
      <c r="B5437">
        <v>917</v>
      </c>
      <c r="C5437" s="187">
        <v>52.5</v>
      </c>
      <c r="D5437">
        <v>0</v>
      </c>
      <c r="E5437" s="184"/>
      <c r="F5437" s="184"/>
      <c r="G5437" s="185"/>
      <c r="H5437" s="184"/>
      <c r="I5437" s="185"/>
      <c r="J5437" s="184"/>
      <c r="K5437" s="184"/>
    </row>
    <row r="5438" spans="1:11" ht="12.75">
      <c r="A5438">
        <v>922</v>
      </c>
      <c r="B5438">
        <v>918</v>
      </c>
      <c r="C5438" s="187">
        <v>25.299999237060547</v>
      </c>
      <c r="D5438">
        <v>0</v>
      </c>
      <c r="E5438" s="184"/>
      <c r="F5438" s="184"/>
      <c r="G5438" s="185"/>
      <c r="H5438" s="184"/>
      <c r="I5438" s="185"/>
      <c r="J5438" s="184"/>
      <c r="K5438" s="184"/>
    </row>
    <row r="5439" spans="1:11" ht="12.75">
      <c r="A5439">
        <v>922</v>
      </c>
      <c r="B5439">
        <v>919</v>
      </c>
      <c r="C5439" s="187">
        <v>17.219999313354492</v>
      </c>
      <c r="D5439">
        <v>0</v>
      </c>
      <c r="E5439" s="184"/>
      <c r="F5439" s="184"/>
      <c r="G5439" s="185"/>
      <c r="H5439" s="184"/>
      <c r="I5439" s="185"/>
      <c r="J5439" s="184"/>
      <c r="K5439" s="184"/>
    </row>
    <row r="5440" spans="1:11" ht="12.75">
      <c r="A5440">
        <v>924</v>
      </c>
      <c r="B5440">
        <v>815</v>
      </c>
      <c r="C5440" s="187">
        <v>35.400001525878906</v>
      </c>
      <c r="D5440">
        <v>0</v>
      </c>
      <c r="E5440" s="184"/>
      <c r="F5440" s="184"/>
      <c r="G5440" s="185"/>
      <c r="H5440" s="184"/>
      <c r="I5440" s="185"/>
      <c r="J5440" s="184"/>
      <c r="K5440" s="184"/>
    </row>
    <row r="5441" spans="1:11" ht="12.75">
      <c r="A5441">
        <v>924</v>
      </c>
      <c r="B5441">
        <v>817</v>
      </c>
      <c r="C5441" s="187">
        <v>28.299999237060547</v>
      </c>
      <c r="D5441">
        <v>0</v>
      </c>
      <c r="E5441" s="184"/>
      <c r="F5441" s="184"/>
      <c r="G5441" s="185"/>
      <c r="H5441" s="184"/>
      <c r="I5441" s="185"/>
      <c r="J5441" s="184"/>
      <c r="K5441" s="184"/>
    </row>
    <row r="5442" spans="1:11" ht="12.75">
      <c r="A5442">
        <v>924</v>
      </c>
      <c r="B5442">
        <v>821</v>
      </c>
      <c r="C5442" s="187">
        <v>23.200000762939453</v>
      </c>
      <c r="D5442">
        <v>0</v>
      </c>
      <c r="E5442" s="184"/>
      <c r="F5442" s="184"/>
      <c r="G5442" s="185"/>
      <c r="H5442" s="184"/>
      <c r="I5442" s="185"/>
      <c r="J5442" s="184"/>
      <c r="K5442" s="184"/>
    </row>
    <row r="5443" spans="1:11" ht="12.75">
      <c r="A5443">
        <v>924</v>
      </c>
      <c r="B5443">
        <v>822</v>
      </c>
      <c r="C5443" s="187">
        <v>20.110000610351562</v>
      </c>
      <c r="D5443">
        <v>0</v>
      </c>
      <c r="E5443" s="184"/>
      <c r="F5443" s="184"/>
      <c r="G5443" s="185"/>
      <c r="H5443" s="184"/>
      <c r="I5443" s="185"/>
      <c r="J5443" s="184"/>
      <c r="K5443" s="184"/>
    </row>
    <row r="5444" spans="1:11" ht="12.75">
      <c r="A5444">
        <v>924</v>
      </c>
      <c r="B5444">
        <v>823</v>
      </c>
      <c r="C5444" s="187">
        <v>22.700000762939453</v>
      </c>
      <c r="D5444">
        <v>0</v>
      </c>
      <c r="E5444" s="184"/>
      <c r="F5444" s="184"/>
      <c r="G5444" s="185"/>
      <c r="H5444" s="184"/>
      <c r="I5444" s="185"/>
      <c r="J5444" s="184"/>
      <c r="K5444" s="184"/>
    </row>
    <row r="5445" spans="1:11" ht="12.75">
      <c r="A5445">
        <v>924</v>
      </c>
      <c r="B5445">
        <v>828</v>
      </c>
      <c r="C5445" s="187">
        <v>25.799999237060547</v>
      </c>
      <c r="D5445">
        <v>0</v>
      </c>
      <c r="E5445" s="184"/>
      <c r="F5445" s="184"/>
      <c r="G5445" s="185"/>
      <c r="H5445" s="184"/>
      <c r="I5445" s="185"/>
      <c r="J5445" s="184"/>
      <c r="K5445" s="184"/>
    </row>
    <row r="5446" spans="1:11" ht="12.75">
      <c r="A5446">
        <v>924</v>
      </c>
      <c r="B5446">
        <v>831</v>
      </c>
      <c r="C5446" s="187">
        <v>29.549999237060547</v>
      </c>
      <c r="D5446">
        <v>0</v>
      </c>
      <c r="E5446" s="184"/>
      <c r="F5446" s="184"/>
      <c r="G5446" s="185"/>
      <c r="H5446" s="184"/>
      <c r="I5446" s="185"/>
      <c r="J5446" s="184"/>
      <c r="K5446" s="184"/>
    </row>
    <row r="5447" spans="1:11" ht="12.75">
      <c r="A5447">
        <v>924</v>
      </c>
      <c r="B5447">
        <v>834</v>
      </c>
      <c r="C5447" s="187">
        <v>37.20000076293945</v>
      </c>
      <c r="D5447">
        <v>0</v>
      </c>
      <c r="E5447" s="184"/>
      <c r="F5447" s="184"/>
      <c r="G5447" s="185"/>
      <c r="H5447" s="184"/>
      <c r="I5447" s="185"/>
      <c r="J5447" s="184"/>
      <c r="K5447" s="184"/>
    </row>
    <row r="5448" spans="1:11" ht="12.75">
      <c r="A5448">
        <v>924</v>
      </c>
      <c r="B5448">
        <v>840</v>
      </c>
      <c r="C5448" s="187">
        <v>44.599998474121094</v>
      </c>
      <c r="D5448">
        <v>0</v>
      </c>
      <c r="E5448" s="184"/>
      <c r="F5448" s="184"/>
      <c r="G5448" s="185"/>
      <c r="H5448" s="184"/>
      <c r="I5448" s="185"/>
      <c r="J5448" s="184"/>
      <c r="K5448" s="184"/>
    </row>
    <row r="5449" spans="1:11" ht="12.75">
      <c r="A5449">
        <v>924</v>
      </c>
      <c r="B5449">
        <v>919</v>
      </c>
      <c r="C5449" s="187">
        <v>20.700000762939453</v>
      </c>
      <c r="D5449">
        <v>0</v>
      </c>
      <c r="E5449" s="184"/>
      <c r="F5449" s="184"/>
      <c r="G5449" s="185"/>
      <c r="H5449" s="184"/>
      <c r="I5449" s="185"/>
      <c r="J5449" s="184"/>
      <c r="K5449" s="184"/>
    </row>
    <row r="5450" spans="1:11" ht="12.75">
      <c r="A5450">
        <v>924</v>
      </c>
      <c r="B5450">
        <v>928</v>
      </c>
      <c r="C5450" s="187">
        <v>35.70000076293945</v>
      </c>
      <c r="D5450">
        <v>0</v>
      </c>
      <c r="E5450" s="184"/>
      <c r="F5450" s="184"/>
      <c r="G5450" s="185"/>
      <c r="H5450" s="184"/>
      <c r="I5450" s="185"/>
      <c r="J5450" s="184"/>
      <c r="K5450" s="184"/>
    </row>
    <row r="5451" spans="1:11" ht="12.75">
      <c r="A5451">
        <v>928</v>
      </c>
      <c r="B5451">
        <v>805</v>
      </c>
      <c r="C5451" s="187">
        <v>15.5</v>
      </c>
      <c r="D5451">
        <v>0</v>
      </c>
      <c r="E5451" s="184"/>
      <c r="F5451" s="184"/>
      <c r="G5451" s="185"/>
      <c r="H5451" s="184"/>
      <c r="I5451" s="185"/>
      <c r="J5451" s="184"/>
      <c r="K5451" s="184"/>
    </row>
    <row r="5452" spans="1:11" ht="12.75">
      <c r="A5452">
        <v>928</v>
      </c>
      <c r="B5452">
        <v>815</v>
      </c>
      <c r="C5452" s="187">
        <v>6.5</v>
      </c>
      <c r="D5452">
        <v>0</v>
      </c>
      <c r="E5452" s="184"/>
      <c r="F5452" s="184"/>
      <c r="G5452" s="185"/>
      <c r="H5452" s="184"/>
      <c r="I5452" s="185"/>
      <c r="J5452" s="184"/>
      <c r="K5452" s="184"/>
    </row>
    <row r="5453" spans="1:11" ht="12.75">
      <c r="A5453">
        <v>928</v>
      </c>
      <c r="B5453">
        <v>817</v>
      </c>
      <c r="C5453" s="187">
        <v>11.100000381469727</v>
      </c>
      <c r="D5453">
        <v>0</v>
      </c>
      <c r="E5453" s="184"/>
      <c r="F5453" s="184"/>
      <c r="G5453" s="185"/>
      <c r="H5453" s="184"/>
      <c r="I5453" s="185"/>
      <c r="J5453" s="184"/>
      <c r="K5453" s="184"/>
    </row>
    <row r="5454" spans="1:11" ht="12.75">
      <c r="A5454">
        <v>928</v>
      </c>
      <c r="B5454">
        <v>819</v>
      </c>
      <c r="C5454" s="187">
        <v>18.299999237060547</v>
      </c>
      <c r="D5454">
        <v>0</v>
      </c>
      <c r="E5454" s="184"/>
      <c r="F5454" s="184"/>
      <c r="G5454" s="185"/>
      <c r="H5454" s="184"/>
      <c r="I5454" s="185"/>
      <c r="J5454" s="184"/>
      <c r="K5454" s="184"/>
    </row>
    <row r="5455" spans="1:11" ht="12.75">
      <c r="A5455">
        <v>928</v>
      </c>
      <c r="B5455">
        <v>820</v>
      </c>
      <c r="C5455" s="187">
        <v>21.600000381469727</v>
      </c>
      <c r="D5455">
        <v>0</v>
      </c>
      <c r="E5455" s="184"/>
      <c r="F5455" s="184"/>
      <c r="G5455" s="185"/>
      <c r="H5455" s="184"/>
      <c r="I5455" s="185"/>
      <c r="J5455" s="184"/>
      <c r="K5455" s="184"/>
    </row>
    <row r="5456" spans="1:11" ht="12.75">
      <c r="A5456">
        <v>928</v>
      </c>
      <c r="B5456">
        <v>924</v>
      </c>
      <c r="C5456" s="187">
        <v>35.70000076293945</v>
      </c>
      <c r="D5456">
        <v>0</v>
      </c>
      <c r="E5456" s="184"/>
      <c r="F5456" s="184"/>
      <c r="G5456" s="185"/>
      <c r="H5456" s="184"/>
      <c r="I5456" s="185"/>
      <c r="J5456" s="184"/>
      <c r="K5456" s="184"/>
    </row>
    <row r="5457" spans="1:11" ht="12.75">
      <c r="A5457">
        <v>928</v>
      </c>
      <c r="B5457">
        <v>929</v>
      </c>
      <c r="C5457" s="187">
        <v>8.800000190734863</v>
      </c>
      <c r="D5457">
        <v>0</v>
      </c>
      <c r="E5457" s="184"/>
      <c r="F5457" s="184"/>
      <c r="G5457" s="185"/>
      <c r="H5457" s="184"/>
      <c r="I5457" s="185"/>
      <c r="J5457" s="184"/>
      <c r="K5457" s="184"/>
    </row>
    <row r="5458" spans="1:11" ht="12.75">
      <c r="A5458">
        <v>929</v>
      </c>
      <c r="B5458">
        <v>740</v>
      </c>
      <c r="C5458" s="187">
        <v>76.4000015258789</v>
      </c>
      <c r="D5458">
        <v>0</v>
      </c>
      <c r="E5458" s="184"/>
      <c r="F5458" s="184"/>
      <c r="G5458" s="185"/>
      <c r="H5458" s="184"/>
      <c r="I5458" s="185"/>
      <c r="J5458" s="184"/>
      <c r="K5458" s="184"/>
    </row>
    <row r="5459" spans="1:11" ht="12.75">
      <c r="A5459">
        <v>929</v>
      </c>
      <c r="B5459">
        <v>746</v>
      </c>
      <c r="C5459" s="187">
        <v>75.5999984741211</v>
      </c>
      <c r="D5459">
        <v>0</v>
      </c>
      <c r="E5459" s="184"/>
      <c r="F5459" s="184"/>
      <c r="G5459" s="185"/>
      <c r="H5459" s="184"/>
      <c r="I5459" s="185"/>
      <c r="J5459" s="184"/>
      <c r="K5459" s="184"/>
    </row>
    <row r="5460" spans="1:11" ht="12.75">
      <c r="A5460">
        <v>929</v>
      </c>
      <c r="B5460">
        <v>763</v>
      </c>
      <c r="C5460" s="187">
        <v>60.79999923706055</v>
      </c>
      <c r="D5460">
        <v>0</v>
      </c>
      <c r="E5460" s="184"/>
      <c r="F5460" s="184"/>
      <c r="G5460" s="185"/>
      <c r="H5460" s="184"/>
      <c r="I5460" s="185"/>
      <c r="J5460" s="184"/>
      <c r="K5460" s="184"/>
    </row>
    <row r="5461" spans="1:11" ht="12.75">
      <c r="A5461">
        <v>929</v>
      </c>
      <c r="B5461">
        <v>788</v>
      </c>
      <c r="C5461" s="187">
        <v>40.29999923706055</v>
      </c>
      <c r="D5461">
        <v>0</v>
      </c>
      <c r="E5461" s="184"/>
      <c r="F5461" s="184"/>
      <c r="G5461" s="185"/>
      <c r="H5461" s="184"/>
      <c r="I5461" s="185"/>
      <c r="J5461" s="184"/>
      <c r="K5461" s="184"/>
    </row>
    <row r="5462" spans="1:11" ht="12.75">
      <c r="A5462">
        <v>929</v>
      </c>
      <c r="B5462">
        <v>793</v>
      </c>
      <c r="C5462" s="187">
        <v>24.700000762939453</v>
      </c>
      <c r="D5462">
        <v>0</v>
      </c>
      <c r="E5462" s="184"/>
      <c r="F5462" s="184"/>
      <c r="G5462" s="185"/>
      <c r="H5462" s="184"/>
      <c r="I5462" s="185"/>
      <c r="J5462" s="184"/>
      <c r="K5462" s="184"/>
    </row>
    <row r="5463" spans="1:11" ht="12.75">
      <c r="A5463">
        <v>929</v>
      </c>
      <c r="B5463">
        <v>805</v>
      </c>
      <c r="C5463" s="187">
        <v>11.300000190734863</v>
      </c>
      <c r="D5463">
        <v>0</v>
      </c>
      <c r="E5463" s="184"/>
      <c r="F5463" s="184"/>
      <c r="G5463" s="185"/>
      <c r="H5463" s="184"/>
      <c r="I5463" s="185"/>
      <c r="J5463" s="184"/>
      <c r="K5463" s="184"/>
    </row>
    <row r="5464" spans="1:11" ht="12.75">
      <c r="A5464">
        <v>929</v>
      </c>
      <c r="B5464">
        <v>815</v>
      </c>
      <c r="C5464" s="187">
        <v>11</v>
      </c>
      <c r="D5464">
        <v>0</v>
      </c>
      <c r="E5464" s="184"/>
      <c r="F5464" s="184"/>
      <c r="G5464" s="185"/>
      <c r="H5464" s="184"/>
      <c r="I5464" s="185"/>
      <c r="J5464" s="184"/>
      <c r="K5464" s="184"/>
    </row>
    <row r="5465" spans="1:11" ht="12.75">
      <c r="A5465">
        <v>929</v>
      </c>
      <c r="B5465">
        <v>817</v>
      </c>
      <c r="C5465" s="187">
        <v>19</v>
      </c>
      <c r="D5465">
        <v>0</v>
      </c>
      <c r="E5465" s="184"/>
      <c r="F5465" s="184"/>
      <c r="G5465" s="185"/>
      <c r="H5465" s="184"/>
      <c r="I5465" s="185"/>
      <c r="J5465" s="184"/>
      <c r="K5465" s="184"/>
    </row>
    <row r="5466" spans="1:11" ht="12.75">
      <c r="A5466">
        <v>929</v>
      </c>
      <c r="B5466">
        <v>928</v>
      </c>
      <c r="C5466" s="187">
        <v>8.800000190734863</v>
      </c>
      <c r="D5466">
        <v>0</v>
      </c>
      <c r="E5466" s="184"/>
      <c r="F5466" s="184"/>
      <c r="G5466" s="185"/>
      <c r="H5466" s="184"/>
      <c r="I5466" s="185"/>
      <c r="J5466" s="184"/>
      <c r="K5466" s="184"/>
    </row>
    <row r="5467" spans="1:11" ht="12.75">
      <c r="A5467">
        <v>929</v>
      </c>
      <c r="B5467">
        <v>930</v>
      </c>
      <c r="C5467" s="187">
        <v>16.5</v>
      </c>
      <c r="D5467">
        <v>0</v>
      </c>
      <c r="E5467" s="184"/>
      <c r="F5467" s="184"/>
      <c r="G5467" s="185"/>
      <c r="H5467" s="184"/>
      <c r="I5467" s="185"/>
      <c r="J5467" s="184"/>
      <c r="K5467" s="184"/>
    </row>
    <row r="5468" spans="1:11" ht="12.75">
      <c r="A5468">
        <v>930</v>
      </c>
      <c r="B5468">
        <v>740</v>
      </c>
      <c r="C5468" s="187">
        <v>74</v>
      </c>
      <c r="D5468">
        <v>0</v>
      </c>
      <c r="E5468" s="184"/>
      <c r="F5468" s="184"/>
      <c r="G5468" s="185"/>
      <c r="H5468" s="184"/>
      <c r="I5468" s="185"/>
      <c r="J5468" s="184"/>
      <c r="K5468" s="184"/>
    </row>
    <row r="5469" spans="1:11" ht="12.75">
      <c r="A5469">
        <v>930</v>
      </c>
      <c r="B5469">
        <v>746</v>
      </c>
      <c r="C5469" s="187">
        <v>76.0999984741211</v>
      </c>
      <c r="D5469">
        <v>0</v>
      </c>
      <c r="E5469" s="184"/>
      <c r="F5469" s="184"/>
      <c r="G5469" s="185"/>
      <c r="H5469" s="184"/>
      <c r="I5469" s="185"/>
      <c r="J5469" s="184"/>
      <c r="K5469" s="184"/>
    </row>
    <row r="5470" spans="1:11" ht="12.75">
      <c r="A5470">
        <v>930</v>
      </c>
      <c r="B5470">
        <v>763</v>
      </c>
      <c r="C5470" s="187">
        <v>62.70000076293945</v>
      </c>
      <c r="D5470">
        <v>0</v>
      </c>
      <c r="E5470" s="184"/>
      <c r="F5470" s="184"/>
      <c r="G5470" s="185"/>
      <c r="H5470" s="184"/>
      <c r="I5470" s="185"/>
      <c r="J5470" s="184"/>
      <c r="K5470" s="184"/>
    </row>
    <row r="5471" spans="1:11" ht="12.75">
      <c r="A5471">
        <v>930</v>
      </c>
      <c r="B5471">
        <v>788</v>
      </c>
      <c r="C5471" s="187">
        <v>46.400001525878906</v>
      </c>
      <c r="D5471">
        <v>0</v>
      </c>
      <c r="E5471" s="184"/>
      <c r="F5471" s="184"/>
      <c r="G5471" s="185"/>
      <c r="H5471" s="184"/>
      <c r="I5471" s="185"/>
      <c r="J5471" s="184"/>
      <c r="K5471" s="184"/>
    </row>
    <row r="5472" spans="1:11" ht="12.75">
      <c r="A5472">
        <v>930</v>
      </c>
      <c r="B5472">
        <v>793</v>
      </c>
      <c r="C5472" s="187">
        <v>33.599998474121094</v>
      </c>
      <c r="D5472">
        <v>0</v>
      </c>
      <c r="E5472" s="184"/>
      <c r="F5472" s="184"/>
      <c r="G5472" s="185"/>
      <c r="H5472" s="184"/>
      <c r="I5472" s="185"/>
      <c r="J5472" s="184"/>
      <c r="K5472" s="184"/>
    </row>
    <row r="5473" spans="1:11" ht="12.75">
      <c r="A5473">
        <v>930</v>
      </c>
      <c r="B5473">
        <v>794</v>
      </c>
      <c r="C5473" s="187">
        <v>34.70000076293945</v>
      </c>
      <c r="D5473">
        <v>0</v>
      </c>
      <c r="E5473" s="184"/>
      <c r="F5473" s="184"/>
      <c r="G5473" s="185"/>
      <c r="H5473" s="184"/>
      <c r="I5473" s="185"/>
      <c r="J5473" s="184"/>
      <c r="K5473" s="184"/>
    </row>
    <row r="5474" spans="1:11" ht="12.75">
      <c r="A5474">
        <v>930</v>
      </c>
      <c r="B5474">
        <v>805</v>
      </c>
      <c r="C5474" s="187">
        <v>25.899999618530273</v>
      </c>
      <c r="D5474">
        <v>0</v>
      </c>
      <c r="E5474" s="184"/>
      <c r="F5474" s="184"/>
      <c r="G5474" s="185"/>
      <c r="H5474" s="184"/>
      <c r="I5474" s="185"/>
      <c r="J5474" s="184"/>
      <c r="K5474" s="184"/>
    </row>
    <row r="5475" spans="1:11" ht="12.75">
      <c r="A5475">
        <v>930</v>
      </c>
      <c r="B5475">
        <v>929</v>
      </c>
      <c r="C5475" s="187">
        <v>16.5</v>
      </c>
      <c r="D5475">
        <v>0</v>
      </c>
      <c r="E5475" s="184"/>
      <c r="F5475" s="184"/>
      <c r="G5475" s="185"/>
      <c r="H5475" s="184"/>
      <c r="I5475" s="185"/>
      <c r="J5475" s="184"/>
      <c r="K5475" s="184"/>
    </row>
    <row r="5476" spans="1:11" ht="12.75">
      <c r="A5476">
        <v>930</v>
      </c>
      <c r="B5476">
        <v>933</v>
      </c>
      <c r="C5476" s="187">
        <v>18.200000762939453</v>
      </c>
      <c r="D5476">
        <v>0</v>
      </c>
      <c r="E5476" s="184"/>
      <c r="F5476" s="184"/>
      <c r="G5476" s="185"/>
      <c r="H5476" s="184"/>
      <c r="I5476" s="185"/>
      <c r="J5476" s="184"/>
      <c r="K5476" s="184"/>
    </row>
    <row r="5477" spans="1:11" ht="12.75">
      <c r="A5477">
        <v>933</v>
      </c>
      <c r="B5477">
        <v>724</v>
      </c>
      <c r="C5477" s="187">
        <v>85.80000305175781</v>
      </c>
      <c r="D5477">
        <v>0</v>
      </c>
      <c r="E5477" s="184"/>
      <c r="F5477" s="184"/>
      <c r="G5477" s="185"/>
      <c r="H5477" s="184"/>
      <c r="I5477" s="185"/>
      <c r="J5477" s="184"/>
      <c r="K5477" s="184"/>
    </row>
    <row r="5478" spans="1:11" ht="12.75">
      <c r="A5478">
        <v>933</v>
      </c>
      <c r="B5478">
        <v>740</v>
      </c>
      <c r="C5478" s="187">
        <v>68.30000305175781</v>
      </c>
      <c r="D5478">
        <v>0</v>
      </c>
      <c r="E5478" s="184"/>
      <c r="F5478" s="184"/>
      <c r="G5478" s="185"/>
      <c r="H5478" s="184"/>
      <c r="I5478" s="185"/>
      <c r="J5478" s="184"/>
      <c r="K5478" s="184"/>
    </row>
    <row r="5479" spans="1:11" ht="12.75">
      <c r="A5479">
        <v>933</v>
      </c>
      <c r="B5479">
        <v>746</v>
      </c>
      <c r="C5479" s="187">
        <v>71.9000015258789</v>
      </c>
      <c r="D5479">
        <v>0</v>
      </c>
      <c r="E5479" s="184"/>
      <c r="F5479" s="184"/>
      <c r="G5479" s="185"/>
      <c r="H5479" s="184"/>
      <c r="I5479" s="185"/>
      <c r="J5479" s="184"/>
      <c r="K5479" s="184"/>
    </row>
    <row r="5480" spans="1:11" ht="12.75">
      <c r="A5480">
        <v>933</v>
      </c>
      <c r="B5480">
        <v>763</v>
      </c>
      <c r="C5480" s="187">
        <v>62.20000076293945</v>
      </c>
      <c r="D5480">
        <v>0</v>
      </c>
      <c r="E5480" s="184"/>
      <c r="F5480" s="184"/>
      <c r="G5480" s="185"/>
      <c r="H5480" s="184"/>
      <c r="I5480" s="185"/>
      <c r="J5480" s="184"/>
      <c r="K5480" s="184"/>
    </row>
    <row r="5481" spans="1:11" ht="12.75">
      <c r="A5481">
        <v>933</v>
      </c>
      <c r="B5481">
        <v>788</v>
      </c>
      <c r="C5481" s="187">
        <v>55.5</v>
      </c>
      <c r="D5481">
        <v>0</v>
      </c>
      <c r="E5481" s="184"/>
      <c r="F5481" s="184"/>
      <c r="G5481" s="185"/>
      <c r="H5481" s="184"/>
      <c r="I5481" s="185"/>
      <c r="J5481" s="184"/>
      <c r="K5481" s="184"/>
    </row>
    <row r="5482" spans="1:11" ht="12.75">
      <c r="A5482">
        <v>933</v>
      </c>
      <c r="B5482">
        <v>805</v>
      </c>
      <c r="C5482" s="187">
        <v>42.20000076293945</v>
      </c>
      <c r="D5482">
        <v>0</v>
      </c>
      <c r="E5482" s="184"/>
      <c r="F5482" s="184"/>
      <c r="G5482" s="185"/>
      <c r="H5482" s="184"/>
      <c r="I5482" s="185"/>
      <c r="J5482" s="184"/>
      <c r="K5482" s="184"/>
    </row>
    <row r="5483" spans="1:11" ht="12.75">
      <c r="A5483">
        <v>933</v>
      </c>
      <c r="B5483">
        <v>930</v>
      </c>
      <c r="C5483" s="187">
        <v>18.200000762939453</v>
      </c>
      <c r="D5483">
        <v>0</v>
      </c>
      <c r="E5483" s="184"/>
      <c r="F5483" s="184"/>
      <c r="G5483" s="185"/>
      <c r="H5483" s="184"/>
      <c r="I5483" s="185"/>
      <c r="J5483" s="184"/>
      <c r="K5483" s="184"/>
    </row>
    <row r="5484" spans="1:11" ht="12.75">
      <c r="A5484">
        <v>933</v>
      </c>
      <c r="B5484">
        <v>934</v>
      </c>
      <c r="C5484" s="187">
        <v>26.700000762939453</v>
      </c>
      <c r="D5484">
        <v>0</v>
      </c>
      <c r="E5484" s="184"/>
      <c r="F5484" s="184"/>
      <c r="G5484" s="185"/>
      <c r="H5484" s="184"/>
      <c r="I5484" s="185"/>
      <c r="J5484" s="184"/>
      <c r="K5484" s="184"/>
    </row>
    <row r="5485" spans="1:11" ht="12.75">
      <c r="A5485">
        <v>934</v>
      </c>
      <c r="B5485">
        <v>696</v>
      </c>
      <c r="C5485" s="187">
        <v>113</v>
      </c>
      <c r="D5485">
        <v>0</v>
      </c>
      <c r="E5485" s="184"/>
      <c r="F5485" s="184"/>
      <c r="G5485" s="185"/>
      <c r="H5485" s="184"/>
      <c r="I5485" s="185"/>
      <c r="J5485" s="184"/>
      <c r="K5485" s="184"/>
    </row>
    <row r="5486" spans="1:11" ht="12.75">
      <c r="A5486">
        <v>934</v>
      </c>
      <c r="B5486">
        <v>709</v>
      </c>
      <c r="C5486" s="187">
        <v>106</v>
      </c>
      <c r="D5486">
        <v>0</v>
      </c>
      <c r="E5486" s="184"/>
      <c r="F5486" s="184"/>
      <c r="G5486" s="185"/>
      <c r="H5486" s="184"/>
      <c r="I5486" s="185"/>
      <c r="J5486" s="184"/>
      <c r="K5486" s="184"/>
    </row>
    <row r="5487" spans="1:11" ht="12.75">
      <c r="A5487">
        <v>934</v>
      </c>
      <c r="B5487">
        <v>716</v>
      </c>
      <c r="C5487" s="187">
        <v>101</v>
      </c>
      <c r="D5487">
        <v>0</v>
      </c>
      <c r="E5487" s="184"/>
      <c r="F5487" s="184"/>
      <c r="G5487" s="185"/>
      <c r="H5487" s="184"/>
      <c r="I5487" s="185"/>
      <c r="J5487" s="184"/>
      <c r="K5487" s="184"/>
    </row>
    <row r="5488" spans="1:11" ht="12.75">
      <c r="A5488">
        <v>934</v>
      </c>
      <c r="B5488">
        <v>724</v>
      </c>
      <c r="C5488" s="187">
        <v>94.4000015258789</v>
      </c>
      <c r="D5488">
        <v>0</v>
      </c>
      <c r="E5488" s="184"/>
      <c r="F5488" s="184"/>
      <c r="G5488" s="185"/>
      <c r="H5488" s="184"/>
      <c r="I5488" s="185"/>
      <c r="J5488" s="184"/>
      <c r="K5488" s="184"/>
    </row>
    <row r="5489" spans="1:11" ht="12.75">
      <c r="A5489">
        <v>934</v>
      </c>
      <c r="B5489">
        <v>740</v>
      </c>
      <c r="C5489" s="187">
        <v>81.0999984741211</v>
      </c>
      <c r="D5489">
        <v>0</v>
      </c>
      <c r="E5489" s="184"/>
      <c r="F5489" s="184"/>
      <c r="G5489" s="185"/>
      <c r="H5489" s="184"/>
      <c r="I5489" s="185"/>
      <c r="J5489" s="184"/>
      <c r="K5489" s="184"/>
    </row>
    <row r="5490" spans="1:11" ht="12.75">
      <c r="A5490">
        <v>934</v>
      </c>
      <c r="B5490">
        <v>746</v>
      </c>
      <c r="C5490" s="187">
        <v>86.69999694824219</v>
      </c>
      <c r="D5490">
        <v>0</v>
      </c>
      <c r="E5490" s="184"/>
      <c r="F5490" s="184"/>
      <c r="G5490" s="185"/>
      <c r="H5490" s="184"/>
      <c r="I5490" s="185"/>
      <c r="J5490" s="184"/>
      <c r="K5490" s="184"/>
    </row>
    <row r="5491" spans="1:11" ht="12.75">
      <c r="A5491">
        <v>934</v>
      </c>
      <c r="B5491">
        <v>763</v>
      </c>
      <c r="C5491" s="187">
        <v>81.30000305175781</v>
      </c>
      <c r="D5491">
        <v>0</v>
      </c>
      <c r="E5491" s="184"/>
      <c r="F5491" s="184"/>
      <c r="G5491" s="185"/>
      <c r="H5491" s="184"/>
      <c r="I5491" s="185"/>
      <c r="J5491" s="184"/>
      <c r="K5491" s="184"/>
    </row>
    <row r="5492" spans="1:11" ht="12.75">
      <c r="A5492">
        <v>934</v>
      </c>
      <c r="B5492">
        <v>788</v>
      </c>
      <c r="C5492" s="187">
        <v>79</v>
      </c>
      <c r="D5492">
        <v>0</v>
      </c>
      <c r="E5492" s="184"/>
      <c r="F5492" s="184"/>
      <c r="G5492" s="185"/>
      <c r="H5492" s="184"/>
      <c r="I5492" s="185"/>
      <c r="J5492" s="184"/>
      <c r="K5492" s="184"/>
    </row>
    <row r="5493" spans="1:11" ht="12.75">
      <c r="A5493">
        <v>934</v>
      </c>
      <c r="B5493">
        <v>933</v>
      </c>
      <c r="C5493" s="187">
        <v>26.700000762939453</v>
      </c>
      <c r="D5493">
        <v>0</v>
      </c>
      <c r="E5493" s="184"/>
      <c r="F5493" s="184"/>
      <c r="G5493" s="185"/>
      <c r="H5493" s="184"/>
      <c r="I5493" s="185"/>
      <c r="J5493" s="184"/>
      <c r="K5493" s="184"/>
    </row>
    <row r="5494" spans="1:11" ht="12.75">
      <c r="A5494">
        <v>934</v>
      </c>
      <c r="B5494">
        <v>936</v>
      </c>
      <c r="C5494" s="187">
        <v>47.900001525878906</v>
      </c>
      <c r="D5494">
        <v>0</v>
      </c>
      <c r="E5494" s="184"/>
      <c r="F5494" s="184"/>
      <c r="G5494" s="185"/>
      <c r="H5494" s="184"/>
      <c r="I5494" s="185"/>
      <c r="J5494" s="184"/>
      <c r="K5494" s="184"/>
    </row>
    <row r="5495" spans="1:11" ht="12.75">
      <c r="A5495">
        <v>936</v>
      </c>
      <c r="B5495">
        <v>670</v>
      </c>
      <c r="C5495" s="187">
        <v>83</v>
      </c>
      <c r="D5495">
        <v>0</v>
      </c>
      <c r="E5495" s="184"/>
      <c r="F5495" s="184"/>
      <c r="G5495" s="185"/>
      <c r="H5495" s="184"/>
      <c r="I5495" s="185"/>
      <c r="J5495" s="184"/>
      <c r="K5495" s="184"/>
    </row>
    <row r="5496" spans="1:11" ht="12.75">
      <c r="A5496">
        <v>936</v>
      </c>
      <c r="B5496">
        <v>686</v>
      </c>
      <c r="C5496" s="187">
        <v>109.5999984741211</v>
      </c>
      <c r="D5496">
        <v>0</v>
      </c>
      <c r="E5496" s="184"/>
      <c r="F5496" s="184"/>
      <c r="G5496" s="185"/>
      <c r="H5496" s="184"/>
      <c r="I5496" s="185"/>
      <c r="J5496" s="184"/>
      <c r="K5496" s="184"/>
    </row>
    <row r="5497" spans="1:11" ht="12.75">
      <c r="A5497">
        <v>936</v>
      </c>
      <c r="B5497">
        <v>696</v>
      </c>
      <c r="C5497" s="187">
        <v>106.5999984741211</v>
      </c>
      <c r="D5497">
        <v>0</v>
      </c>
      <c r="E5497" s="184"/>
      <c r="F5497" s="184"/>
      <c r="G5497" s="185"/>
      <c r="H5497" s="184"/>
      <c r="I5497" s="185"/>
      <c r="J5497" s="184"/>
      <c r="K5497" s="184"/>
    </row>
    <row r="5498" spans="1:11" ht="12.75">
      <c r="A5498">
        <v>936</v>
      </c>
      <c r="B5498">
        <v>709</v>
      </c>
      <c r="C5498" s="187">
        <v>103</v>
      </c>
      <c r="D5498">
        <v>0</v>
      </c>
      <c r="E5498" s="184"/>
      <c r="F5498" s="184"/>
      <c r="G5498" s="185"/>
      <c r="H5498" s="184"/>
      <c r="I5498" s="185"/>
      <c r="J5498" s="184"/>
      <c r="K5498" s="184"/>
    </row>
    <row r="5499" spans="1:11" ht="12.75">
      <c r="A5499">
        <v>936</v>
      </c>
      <c r="B5499">
        <v>716</v>
      </c>
      <c r="C5499" s="187">
        <v>107.19999694824219</v>
      </c>
      <c r="D5499">
        <v>0</v>
      </c>
      <c r="E5499" s="184"/>
      <c r="F5499" s="184"/>
      <c r="G5499" s="185"/>
      <c r="H5499" s="184"/>
      <c r="I5499" s="185"/>
      <c r="J5499" s="184"/>
      <c r="K5499" s="184"/>
    </row>
    <row r="5500" spans="1:11" ht="12.75">
      <c r="A5500">
        <v>936</v>
      </c>
      <c r="B5500">
        <v>724</v>
      </c>
      <c r="C5500" s="187">
        <v>106.5999984741211</v>
      </c>
      <c r="D5500">
        <v>0</v>
      </c>
      <c r="E5500" s="184"/>
      <c r="F5500" s="184"/>
      <c r="G5500" s="185"/>
      <c r="H5500" s="184"/>
      <c r="I5500" s="185"/>
      <c r="J5500" s="184"/>
      <c r="K5500" s="184"/>
    </row>
    <row r="5501" spans="1:11" ht="12.75">
      <c r="A5501">
        <v>936</v>
      </c>
      <c r="B5501">
        <v>740</v>
      </c>
      <c r="C5501" s="187">
        <v>102.80000305175781</v>
      </c>
      <c r="D5501">
        <v>0</v>
      </c>
      <c r="E5501" s="184"/>
      <c r="F5501" s="184"/>
      <c r="G5501" s="185"/>
      <c r="H5501" s="184"/>
      <c r="I5501" s="185"/>
      <c r="J5501" s="184"/>
      <c r="K5501" s="184"/>
    </row>
    <row r="5502" spans="1:11" ht="12.75">
      <c r="A5502">
        <v>936</v>
      </c>
      <c r="B5502">
        <v>934</v>
      </c>
      <c r="C5502" s="187">
        <v>47.900001525878906</v>
      </c>
      <c r="D5502">
        <v>0</v>
      </c>
      <c r="E5502" s="184"/>
      <c r="F5502" s="184"/>
      <c r="G5502" s="185"/>
      <c r="H5502" s="184"/>
      <c r="I5502" s="185"/>
      <c r="J5502" s="184"/>
      <c r="K5502" s="184"/>
    </row>
    <row r="5503" spans="1:11" ht="12.75">
      <c r="A5503">
        <v>936</v>
      </c>
      <c r="B5503">
        <v>937</v>
      </c>
      <c r="C5503" s="187">
        <v>22.100000381469727</v>
      </c>
      <c r="D5503">
        <v>0</v>
      </c>
      <c r="E5503" s="184"/>
      <c r="F5503" s="184"/>
      <c r="G5503" s="185"/>
      <c r="H5503" s="184"/>
      <c r="I5503" s="185"/>
      <c r="J5503" s="184"/>
      <c r="K5503" s="184"/>
    </row>
    <row r="5504" spans="1:11" ht="12.75">
      <c r="A5504">
        <v>937</v>
      </c>
      <c r="B5504">
        <v>670</v>
      </c>
      <c r="C5504" s="187">
        <v>72</v>
      </c>
      <c r="D5504">
        <v>0</v>
      </c>
      <c r="E5504" s="184"/>
      <c r="F5504" s="184"/>
      <c r="G5504" s="185"/>
      <c r="H5504" s="184"/>
      <c r="I5504" s="185"/>
      <c r="J5504" s="184"/>
      <c r="K5504" s="184"/>
    </row>
    <row r="5505" spans="1:11" ht="12.75">
      <c r="A5505">
        <v>937</v>
      </c>
      <c r="B5505">
        <v>686</v>
      </c>
      <c r="C5505" s="187">
        <v>106.4000015258789</v>
      </c>
      <c r="D5505">
        <v>0</v>
      </c>
      <c r="E5505" s="184"/>
      <c r="F5505" s="184"/>
      <c r="G5505" s="185"/>
      <c r="H5505" s="184"/>
      <c r="I5505" s="185"/>
      <c r="J5505" s="184"/>
      <c r="K5505" s="184"/>
    </row>
    <row r="5506" spans="1:11" ht="12.75">
      <c r="A5506">
        <v>937</v>
      </c>
      <c r="B5506">
        <v>696</v>
      </c>
      <c r="C5506" s="187">
        <v>106.5999984741211</v>
      </c>
      <c r="D5506">
        <v>0</v>
      </c>
      <c r="E5506" s="184"/>
      <c r="F5506" s="184"/>
      <c r="G5506" s="185"/>
      <c r="H5506" s="184"/>
      <c r="I5506" s="185"/>
      <c r="J5506" s="184"/>
      <c r="K5506" s="184"/>
    </row>
    <row r="5507" spans="1:11" ht="12.75">
      <c r="A5507">
        <v>937</v>
      </c>
      <c r="B5507">
        <v>709</v>
      </c>
      <c r="C5507" s="187">
        <v>106</v>
      </c>
      <c r="D5507">
        <v>0</v>
      </c>
      <c r="E5507" s="184"/>
      <c r="F5507" s="184"/>
      <c r="G5507" s="185"/>
      <c r="H5507" s="184"/>
      <c r="I5507" s="185"/>
      <c r="J5507" s="184"/>
      <c r="K5507" s="184"/>
    </row>
    <row r="5508" spans="1:11" ht="12.75">
      <c r="A5508">
        <v>937</v>
      </c>
      <c r="B5508">
        <v>724</v>
      </c>
      <c r="C5508" s="187">
        <v>115.30000305175781</v>
      </c>
      <c r="D5508">
        <v>0</v>
      </c>
      <c r="E5508" s="184"/>
      <c r="F5508" s="184"/>
      <c r="G5508" s="185"/>
      <c r="H5508" s="184"/>
      <c r="I5508" s="185"/>
      <c r="J5508" s="184"/>
      <c r="K5508" s="184"/>
    </row>
    <row r="5509" spans="1:11" ht="12.75">
      <c r="A5509">
        <v>937</v>
      </c>
      <c r="B5509">
        <v>936</v>
      </c>
      <c r="C5509" s="187">
        <v>22.100000381469727</v>
      </c>
      <c r="D5509">
        <v>0</v>
      </c>
      <c r="E5509" s="184"/>
      <c r="F5509" s="184"/>
      <c r="G5509" s="185"/>
      <c r="H5509" s="184"/>
      <c r="I5509" s="185"/>
      <c r="J5509" s="184"/>
      <c r="K5509" s="184"/>
    </row>
    <row r="5510" spans="1:11" ht="12.75">
      <c r="A5510">
        <v>937</v>
      </c>
      <c r="B5510">
        <v>938</v>
      </c>
      <c r="C5510" s="187">
        <v>23.299999237060547</v>
      </c>
      <c r="D5510">
        <v>0</v>
      </c>
      <c r="E5510" s="184"/>
      <c r="F5510" s="184"/>
      <c r="G5510" s="185"/>
      <c r="H5510" s="184"/>
      <c r="I5510" s="185"/>
      <c r="J5510" s="184"/>
      <c r="K5510" s="184"/>
    </row>
    <row r="5511" spans="1:11" ht="12.75">
      <c r="A5511">
        <v>937</v>
      </c>
      <c r="B5511">
        <v>944</v>
      </c>
      <c r="C5511" s="187">
        <v>48.20000076293945</v>
      </c>
      <c r="D5511">
        <v>0</v>
      </c>
      <c r="E5511" s="184"/>
      <c r="F5511" s="184"/>
      <c r="G5511" s="185"/>
      <c r="H5511" s="184"/>
      <c r="I5511" s="185"/>
      <c r="J5511" s="184"/>
      <c r="K5511" s="184"/>
    </row>
    <row r="5512" spans="1:11" ht="12.75">
      <c r="A5512">
        <v>938</v>
      </c>
      <c r="B5512">
        <v>647</v>
      </c>
      <c r="C5512" s="187">
        <v>69</v>
      </c>
      <c r="D5512">
        <v>0</v>
      </c>
      <c r="E5512" s="184"/>
      <c r="F5512" s="184"/>
      <c r="G5512" s="185"/>
      <c r="H5512" s="184"/>
      <c r="I5512" s="185"/>
      <c r="J5512" s="184"/>
      <c r="K5512" s="184"/>
    </row>
    <row r="5513" spans="1:11" ht="12.75">
      <c r="A5513">
        <v>938</v>
      </c>
      <c r="B5513">
        <v>664</v>
      </c>
      <c r="C5513" s="187">
        <v>81.4000015258789</v>
      </c>
      <c r="D5513">
        <v>0</v>
      </c>
      <c r="E5513" s="184"/>
      <c r="F5513" s="184"/>
      <c r="G5513" s="185"/>
      <c r="H5513" s="184"/>
      <c r="I5513" s="185"/>
      <c r="J5513" s="184"/>
      <c r="K5513" s="184"/>
    </row>
    <row r="5514" spans="1:11" ht="12.75">
      <c r="A5514">
        <v>938</v>
      </c>
      <c r="B5514">
        <v>670</v>
      </c>
      <c r="C5514" s="187">
        <v>62.900001525878906</v>
      </c>
      <c r="D5514">
        <v>0</v>
      </c>
      <c r="E5514" s="184"/>
      <c r="F5514" s="184"/>
      <c r="G5514" s="185"/>
      <c r="H5514" s="184"/>
      <c r="I5514" s="185"/>
      <c r="J5514" s="184"/>
      <c r="K5514" s="184"/>
    </row>
    <row r="5515" spans="1:11" ht="12.75">
      <c r="A5515">
        <v>938</v>
      </c>
      <c r="B5515">
        <v>696</v>
      </c>
      <c r="C5515" s="187">
        <v>104.5</v>
      </c>
      <c r="D5515">
        <v>0</v>
      </c>
      <c r="E5515" s="184"/>
      <c r="F5515" s="184"/>
      <c r="G5515" s="185"/>
      <c r="H5515" s="184"/>
      <c r="I5515" s="185"/>
      <c r="J5515" s="184"/>
      <c r="K5515" s="184"/>
    </row>
    <row r="5516" spans="1:11" ht="12.75">
      <c r="A5516">
        <v>938</v>
      </c>
      <c r="B5516">
        <v>709</v>
      </c>
      <c r="C5516" s="187">
        <v>107.19999694824219</v>
      </c>
      <c r="D5516">
        <v>0</v>
      </c>
      <c r="E5516" s="184"/>
      <c r="F5516" s="184"/>
      <c r="G5516" s="185"/>
      <c r="H5516" s="184"/>
      <c r="I5516" s="185"/>
      <c r="J5516" s="184"/>
      <c r="K5516" s="184"/>
    </row>
    <row r="5517" spans="1:11" ht="12.75">
      <c r="A5517">
        <v>938</v>
      </c>
      <c r="B5517">
        <v>724</v>
      </c>
      <c r="C5517" s="187">
        <v>120.9000015258789</v>
      </c>
      <c r="D5517">
        <v>0</v>
      </c>
      <c r="E5517" s="184"/>
      <c r="F5517" s="184"/>
      <c r="G5517" s="185"/>
      <c r="H5517" s="184"/>
      <c r="I5517" s="185"/>
      <c r="J5517" s="184"/>
      <c r="K5517" s="184"/>
    </row>
    <row r="5518" spans="1:11" ht="12.75">
      <c r="A5518">
        <v>938</v>
      </c>
      <c r="B5518">
        <v>937</v>
      </c>
      <c r="C5518" s="187">
        <v>23.299999237060547</v>
      </c>
      <c r="D5518">
        <v>0</v>
      </c>
      <c r="E5518" s="184"/>
      <c r="F5518" s="184"/>
      <c r="G5518" s="185"/>
      <c r="H5518" s="184"/>
      <c r="I5518" s="185"/>
      <c r="J5518" s="184"/>
      <c r="K5518" s="184"/>
    </row>
    <row r="5519" spans="1:11" ht="12.75">
      <c r="A5519">
        <v>938</v>
      </c>
      <c r="B5519">
        <v>944</v>
      </c>
      <c r="C5519" s="187">
        <v>27.5</v>
      </c>
      <c r="D5519">
        <v>0</v>
      </c>
      <c r="E5519" s="184"/>
      <c r="F5519" s="184"/>
      <c r="G5519" s="185"/>
      <c r="H5519" s="184"/>
      <c r="I5519" s="185"/>
      <c r="J5519" s="184"/>
      <c r="K5519" s="184"/>
    </row>
    <row r="5520" spans="1:11" ht="12.75">
      <c r="A5520">
        <v>938</v>
      </c>
      <c r="B5520">
        <v>945</v>
      </c>
      <c r="C5520" s="187">
        <v>35</v>
      </c>
      <c r="D5520">
        <v>0</v>
      </c>
      <c r="E5520" s="184"/>
      <c r="F5520" s="184"/>
      <c r="G5520" s="185"/>
      <c r="H5520" s="184"/>
      <c r="I5520" s="185"/>
      <c r="J5520" s="184"/>
      <c r="K5520" s="184"/>
    </row>
    <row r="5521" spans="1:11" ht="12.75">
      <c r="A5521">
        <v>944</v>
      </c>
      <c r="B5521">
        <v>636</v>
      </c>
      <c r="C5521" s="187">
        <v>25.399999618530273</v>
      </c>
      <c r="D5521">
        <v>0</v>
      </c>
      <c r="E5521" s="184"/>
      <c r="F5521" s="184"/>
      <c r="G5521" s="185"/>
      <c r="H5521" s="184"/>
      <c r="I5521" s="185"/>
      <c r="J5521" s="184"/>
      <c r="K5521" s="184"/>
    </row>
    <row r="5522" spans="1:11" ht="12.75">
      <c r="A5522">
        <v>944</v>
      </c>
      <c r="B5522">
        <v>639</v>
      </c>
      <c r="C5522" s="187">
        <v>29</v>
      </c>
      <c r="D5522">
        <v>0</v>
      </c>
      <c r="E5522" s="184"/>
      <c r="F5522" s="184"/>
      <c r="G5522" s="185"/>
      <c r="H5522" s="184"/>
      <c r="I5522" s="185"/>
      <c r="J5522" s="184"/>
      <c r="K5522" s="184"/>
    </row>
    <row r="5523" spans="1:11" ht="12.75">
      <c r="A5523">
        <v>944</v>
      </c>
      <c r="B5523">
        <v>647</v>
      </c>
      <c r="C5523" s="187">
        <v>45</v>
      </c>
      <c r="D5523">
        <v>0</v>
      </c>
      <c r="E5523" s="184"/>
      <c r="F5523" s="184"/>
      <c r="G5523" s="185"/>
      <c r="H5523" s="184"/>
      <c r="I5523" s="185"/>
      <c r="J5523" s="184"/>
      <c r="K5523" s="184"/>
    </row>
    <row r="5524" spans="1:11" ht="12.75">
      <c r="A5524">
        <v>944</v>
      </c>
      <c r="B5524">
        <v>664</v>
      </c>
      <c r="C5524" s="187">
        <v>61.400001525878906</v>
      </c>
      <c r="D5524">
        <v>0</v>
      </c>
      <c r="E5524" s="184"/>
      <c r="F5524" s="184"/>
      <c r="G5524" s="185"/>
      <c r="H5524" s="184"/>
      <c r="I5524" s="185"/>
      <c r="J5524" s="184"/>
      <c r="K5524" s="184"/>
    </row>
    <row r="5525" spans="1:11" ht="12.75">
      <c r="A5525">
        <v>944</v>
      </c>
      <c r="B5525">
        <v>665</v>
      </c>
      <c r="C5525" s="187">
        <v>47.29999923706055</v>
      </c>
      <c r="D5525">
        <v>0</v>
      </c>
      <c r="E5525" s="184"/>
      <c r="F5525" s="184"/>
      <c r="G5525" s="185"/>
      <c r="H5525" s="184"/>
      <c r="I5525" s="185"/>
      <c r="J5525" s="184"/>
      <c r="K5525" s="184"/>
    </row>
    <row r="5526" spans="1:11" ht="12.75">
      <c r="A5526">
        <v>944</v>
      </c>
      <c r="B5526">
        <v>670</v>
      </c>
      <c r="C5526" s="187">
        <v>45.79999923706055</v>
      </c>
      <c r="D5526">
        <v>0</v>
      </c>
      <c r="E5526" s="184"/>
      <c r="F5526" s="184"/>
      <c r="G5526" s="185"/>
      <c r="H5526" s="184"/>
      <c r="I5526" s="185"/>
      <c r="J5526" s="184"/>
      <c r="K5526" s="184"/>
    </row>
    <row r="5527" spans="1:11" ht="12.75">
      <c r="A5527">
        <v>944</v>
      </c>
      <c r="B5527">
        <v>724</v>
      </c>
      <c r="C5527" s="187">
        <v>121</v>
      </c>
      <c r="D5527">
        <v>0</v>
      </c>
      <c r="E5527" s="184"/>
      <c r="F5527" s="184"/>
      <c r="G5527" s="185"/>
      <c r="H5527" s="184"/>
      <c r="I5527" s="185"/>
      <c r="J5527" s="184"/>
      <c r="K5527" s="184"/>
    </row>
    <row r="5528" spans="1:11" ht="12.75">
      <c r="A5528">
        <v>944</v>
      </c>
      <c r="B5528">
        <v>937</v>
      </c>
      <c r="C5528" s="187">
        <v>48.20000076293945</v>
      </c>
      <c r="D5528">
        <v>0</v>
      </c>
      <c r="E5528" s="184"/>
      <c r="F5528" s="184"/>
      <c r="G5528" s="185"/>
      <c r="H5528" s="184"/>
      <c r="I5528" s="185"/>
      <c r="J5528" s="184"/>
      <c r="K5528" s="184"/>
    </row>
    <row r="5529" spans="1:11" ht="12.75">
      <c r="A5529">
        <v>944</v>
      </c>
      <c r="B5529">
        <v>938</v>
      </c>
      <c r="C5529" s="187">
        <v>27.5</v>
      </c>
      <c r="D5529">
        <v>0</v>
      </c>
      <c r="E5529" s="184"/>
      <c r="F5529" s="184"/>
      <c r="G5529" s="185"/>
      <c r="H5529" s="184"/>
      <c r="I5529" s="185"/>
      <c r="J5529" s="184"/>
      <c r="K5529" s="184"/>
    </row>
    <row r="5530" spans="1:11" ht="12.75">
      <c r="A5530">
        <v>944</v>
      </c>
      <c r="B5530">
        <v>945</v>
      </c>
      <c r="C5530" s="187">
        <v>7.300000190734863</v>
      </c>
      <c r="D5530">
        <v>0</v>
      </c>
      <c r="E5530" s="184"/>
      <c r="F5530" s="184"/>
      <c r="G5530" s="185"/>
      <c r="H5530" s="184"/>
      <c r="I5530" s="185"/>
      <c r="J5530" s="184"/>
      <c r="K5530" s="184"/>
    </row>
    <row r="5531" spans="1:11" ht="12.75">
      <c r="A5531">
        <v>944</v>
      </c>
      <c r="B5531">
        <v>946</v>
      </c>
      <c r="C5531" s="187">
        <v>16.100000381469727</v>
      </c>
      <c r="D5531">
        <v>0</v>
      </c>
      <c r="E5531" s="184"/>
      <c r="F5531" s="184"/>
      <c r="G5531" s="185"/>
      <c r="H5531" s="184"/>
      <c r="I5531" s="185"/>
      <c r="J5531" s="184"/>
      <c r="K5531" s="184"/>
    </row>
    <row r="5532" spans="1:11" ht="12.75">
      <c r="A5532">
        <v>944</v>
      </c>
      <c r="B5532">
        <v>948</v>
      </c>
      <c r="C5532" s="187">
        <v>31.200000762939453</v>
      </c>
      <c r="D5532">
        <v>0</v>
      </c>
      <c r="E5532" s="184"/>
      <c r="F5532" s="184"/>
      <c r="G5532" s="185"/>
      <c r="H5532" s="184"/>
      <c r="I5532" s="185"/>
      <c r="J5532" s="184"/>
      <c r="K5532" s="184"/>
    </row>
    <row r="5533" spans="1:11" ht="12.75">
      <c r="A5533">
        <v>944</v>
      </c>
      <c r="B5533">
        <v>950</v>
      </c>
      <c r="C5533" s="187">
        <v>37.5</v>
      </c>
      <c r="D5533">
        <v>0</v>
      </c>
      <c r="E5533" s="184"/>
      <c r="F5533" s="184"/>
      <c r="G5533" s="185"/>
      <c r="H5533" s="184"/>
      <c r="I5533" s="185"/>
      <c r="J5533" s="184"/>
      <c r="K5533" s="184"/>
    </row>
    <row r="5534" spans="1:11" ht="12.75">
      <c r="A5534">
        <v>944</v>
      </c>
      <c r="B5534">
        <v>957</v>
      </c>
      <c r="C5534" s="187">
        <v>15.300000190734863</v>
      </c>
      <c r="D5534">
        <v>0</v>
      </c>
      <c r="E5534" s="184"/>
      <c r="F5534" s="184"/>
      <c r="G5534" s="185"/>
      <c r="H5534" s="184"/>
      <c r="I5534" s="185"/>
      <c r="J5534" s="184"/>
      <c r="K5534" s="184"/>
    </row>
    <row r="5535" spans="1:11" ht="12.75">
      <c r="A5535">
        <v>945</v>
      </c>
      <c r="B5535">
        <v>636</v>
      </c>
      <c r="C5535" s="187">
        <v>20.799999237060547</v>
      </c>
      <c r="D5535">
        <v>0</v>
      </c>
      <c r="E5535" s="184"/>
      <c r="F5535" s="184"/>
      <c r="G5535" s="185"/>
      <c r="H5535" s="184"/>
      <c r="I5535" s="185"/>
      <c r="J5535" s="184"/>
      <c r="K5535" s="184"/>
    </row>
    <row r="5536" spans="1:11" ht="12.75">
      <c r="A5536">
        <v>945</v>
      </c>
      <c r="B5536">
        <v>938</v>
      </c>
      <c r="C5536" s="187">
        <v>35</v>
      </c>
      <c r="D5536">
        <v>0</v>
      </c>
      <c r="E5536" s="184"/>
      <c r="F5536" s="184"/>
      <c r="G5536" s="185"/>
      <c r="H5536" s="184"/>
      <c r="I5536" s="185"/>
      <c r="J5536" s="184"/>
      <c r="K5536" s="184"/>
    </row>
    <row r="5537" spans="1:11" ht="12.75">
      <c r="A5537">
        <v>945</v>
      </c>
      <c r="B5537">
        <v>944</v>
      </c>
      <c r="C5537" s="187">
        <v>7.5</v>
      </c>
      <c r="D5537">
        <v>0</v>
      </c>
      <c r="E5537" s="184"/>
      <c r="F5537" s="184"/>
      <c r="G5537" s="185"/>
      <c r="H5537" s="184"/>
      <c r="I5537" s="185"/>
      <c r="J5537" s="184"/>
      <c r="K5537" s="184"/>
    </row>
    <row r="5538" spans="1:11" ht="12.75">
      <c r="A5538">
        <v>945</v>
      </c>
      <c r="B5538">
        <v>946</v>
      </c>
      <c r="C5538" s="187">
        <v>9.199999809265137</v>
      </c>
      <c r="D5538">
        <v>0</v>
      </c>
      <c r="E5538" s="184"/>
      <c r="F5538" s="184"/>
      <c r="G5538" s="185"/>
      <c r="H5538" s="184"/>
      <c r="I5538" s="185"/>
      <c r="J5538" s="184"/>
      <c r="K5538" s="184"/>
    </row>
    <row r="5539" spans="1:11" ht="12.75">
      <c r="A5539">
        <v>945</v>
      </c>
      <c r="B5539">
        <v>957</v>
      </c>
      <c r="C5539" s="187">
        <v>13.399999618530273</v>
      </c>
      <c r="D5539">
        <v>0</v>
      </c>
      <c r="E5539" s="184"/>
      <c r="F5539" s="184"/>
      <c r="G5539" s="185"/>
      <c r="H5539" s="184"/>
      <c r="I5539" s="185"/>
      <c r="J5539" s="184"/>
      <c r="K5539" s="184"/>
    </row>
    <row r="5540" spans="1:11" ht="12.75">
      <c r="A5540">
        <v>946</v>
      </c>
      <c r="B5540">
        <v>629</v>
      </c>
      <c r="C5540" s="187">
        <v>14.800000190734863</v>
      </c>
      <c r="D5540">
        <v>0</v>
      </c>
      <c r="E5540" s="184"/>
      <c r="F5540" s="184"/>
      <c r="G5540" s="185"/>
      <c r="H5540" s="184"/>
      <c r="I5540" s="185"/>
      <c r="J5540" s="184"/>
      <c r="K5540" s="184"/>
    </row>
    <row r="5541" spans="1:11" ht="12.75">
      <c r="A5541">
        <v>946</v>
      </c>
      <c r="B5541">
        <v>636</v>
      </c>
      <c r="C5541" s="187">
        <v>13.600000381469727</v>
      </c>
      <c r="D5541">
        <v>0</v>
      </c>
      <c r="E5541" s="184"/>
      <c r="F5541" s="184"/>
      <c r="G5541" s="185"/>
      <c r="H5541" s="184"/>
      <c r="I5541" s="185"/>
      <c r="J5541" s="184"/>
      <c r="K5541" s="184"/>
    </row>
    <row r="5542" spans="1:11" ht="12.75">
      <c r="A5542">
        <v>946</v>
      </c>
      <c r="B5542">
        <v>944</v>
      </c>
      <c r="C5542" s="187">
        <v>17</v>
      </c>
      <c r="D5542">
        <v>0</v>
      </c>
      <c r="E5542" s="184"/>
      <c r="F5542" s="184"/>
      <c r="G5542" s="185"/>
      <c r="H5542" s="184"/>
      <c r="I5542" s="185"/>
      <c r="J5542" s="184"/>
      <c r="K5542" s="184"/>
    </row>
    <row r="5543" spans="1:11" ht="12.75">
      <c r="A5543">
        <v>946</v>
      </c>
      <c r="B5543">
        <v>945</v>
      </c>
      <c r="C5543" s="187">
        <v>9.5</v>
      </c>
      <c r="D5543">
        <v>0</v>
      </c>
      <c r="E5543" s="184"/>
      <c r="F5543" s="184"/>
      <c r="G5543" s="185"/>
      <c r="H5543" s="184"/>
      <c r="I5543" s="185"/>
      <c r="J5543" s="184"/>
      <c r="K5543" s="184"/>
    </row>
    <row r="5544" spans="1:11" ht="12.75">
      <c r="A5544">
        <v>946</v>
      </c>
      <c r="B5544">
        <v>947</v>
      </c>
      <c r="C5544" s="187">
        <v>8.699999809265137</v>
      </c>
      <c r="D5544">
        <v>0</v>
      </c>
      <c r="E5544" s="184"/>
      <c r="F5544" s="184"/>
      <c r="G5544" s="185"/>
      <c r="H5544" s="184"/>
      <c r="I5544" s="185"/>
      <c r="J5544" s="184"/>
      <c r="K5544" s="184"/>
    </row>
    <row r="5545" spans="1:11" ht="12.75">
      <c r="A5545">
        <v>946</v>
      </c>
      <c r="B5545">
        <v>948</v>
      </c>
      <c r="C5545" s="187">
        <v>18.299999237060547</v>
      </c>
      <c r="D5545">
        <v>0</v>
      </c>
      <c r="E5545" s="184"/>
      <c r="F5545" s="184"/>
      <c r="G5545" s="185"/>
      <c r="H5545" s="184"/>
      <c r="I5545" s="185"/>
      <c r="J5545" s="184"/>
      <c r="K5545" s="184"/>
    </row>
    <row r="5546" spans="1:11" ht="12.75">
      <c r="A5546">
        <v>946</v>
      </c>
      <c r="B5546">
        <v>950</v>
      </c>
      <c r="C5546" s="187">
        <v>20.299999237060547</v>
      </c>
      <c r="D5546">
        <v>0</v>
      </c>
      <c r="E5546" s="184"/>
      <c r="F5546" s="184"/>
      <c r="G5546" s="185"/>
      <c r="H5546" s="184"/>
      <c r="I5546" s="185"/>
      <c r="J5546" s="184"/>
      <c r="K5546" s="184"/>
    </row>
    <row r="5547" spans="1:11" ht="12.75">
      <c r="A5547">
        <v>947</v>
      </c>
      <c r="B5547">
        <v>550</v>
      </c>
      <c r="C5547" s="187">
        <v>30.899999618530273</v>
      </c>
      <c r="D5547">
        <v>0</v>
      </c>
      <c r="E5547" s="184"/>
      <c r="F5547" s="184"/>
      <c r="G5547" s="185"/>
      <c r="H5547" s="184"/>
      <c r="I5547" s="185"/>
      <c r="J5547" s="184"/>
      <c r="K5547" s="184"/>
    </row>
    <row r="5548" spans="1:11" ht="12.75">
      <c r="A5548">
        <v>947</v>
      </c>
      <c r="B5548">
        <v>562</v>
      </c>
      <c r="C5548" s="187">
        <v>27.600000381469727</v>
      </c>
      <c r="D5548">
        <v>0</v>
      </c>
      <c r="E5548" s="184"/>
      <c r="F5548" s="184"/>
      <c r="G5548" s="185"/>
      <c r="H5548" s="184"/>
      <c r="I5548" s="185"/>
      <c r="J5548" s="184"/>
      <c r="K5548" s="184"/>
    </row>
    <row r="5549" spans="1:11" ht="12.75">
      <c r="A5549">
        <v>947</v>
      </c>
      <c r="B5549">
        <v>591</v>
      </c>
      <c r="C5549" s="187">
        <v>22.299999237060547</v>
      </c>
      <c r="D5549">
        <v>0</v>
      </c>
      <c r="E5549" s="184"/>
      <c r="F5549" s="184"/>
      <c r="G5549" s="185"/>
      <c r="H5549" s="184"/>
      <c r="I5549" s="185"/>
      <c r="J5549" s="184"/>
      <c r="K5549" s="184"/>
    </row>
    <row r="5550" spans="1:11" ht="12.75">
      <c r="A5550">
        <v>947</v>
      </c>
      <c r="B5550">
        <v>592</v>
      </c>
      <c r="C5550" s="187">
        <v>20.600000381469727</v>
      </c>
      <c r="D5550">
        <v>0</v>
      </c>
      <c r="E5550" s="184"/>
      <c r="F5550" s="184"/>
      <c r="G5550" s="185"/>
      <c r="H5550" s="184"/>
      <c r="I5550" s="185"/>
      <c r="J5550" s="184"/>
      <c r="K5550" s="184"/>
    </row>
    <row r="5551" spans="1:11" ht="12.75">
      <c r="A5551">
        <v>947</v>
      </c>
      <c r="B5551">
        <v>946</v>
      </c>
      <c r="C5551" s="187">
        <v>9.199999809265137</v>
      </c>
      <c r="D5551">
        <v>0</v>
      </c>
      <c r="E5551" s="184"/>
      <c r="F5551" s="184"/>
      <c r="G5551" s="185"/>
      <c r="H5551" s="184"/>
      <c r="I5551" s="185"/>
      <c r="J5551" s="184"/>
      <c r="K5551" s="184"/>
    </row>
    <row r="5552" spans="1:11" ht="12.75">
      <c r="A5552">
        <v>947</v>
      </c>
      <c r="B5552">
        <v>948</v>
      </c>
      <c r="C5552" s="187">
        <v>9</v>
      </c>
      <c r="D5552">
        <v>0</v>
      </c>
      <c r="E5552" s="184"/>
      <c r="F5552" s="184"/>
      <c r="G5552" s="185"/>
      <c r="H5552" s="184"/>
      <c r="I5552" s="185"/>
      <c r="J5552" s="184"/>
      <c r="K5552" s="184"/>
    </row>
    <row r="5553" spans="1:11" ht="12.75">
      <c r="A5553">
        <v>947</v>
      </c>
      <c r="B5553">
        <v>950</v>
      </c>
      <c r="C5553" s="187">
        <v>11.199999809265137</v>
      </c>
      <c r="D5553">
        <v>0</v>
      </c>
      <c r="E5553" s="184"/>
      <c r="F5553" s="184"/>
      <c r="G5553" s="185"/>
      <c r="H5553" s="184"/>
      <c r="I5553" s="185"/>
      <c r="J5553" s="184"/>
      <c r="K5553" s="184"/>
    </row>
    <row r="5554" spans="1:11" ht="12.75">
      <c r="A5554">
        <v>947</v>
      </c>
      <c r="B5554">
        <v>962</v>
      </c>
      <c r="C5554" s="187">
        <v>26.5</v>
      </c>
      <c r="D5554">
        <v>0</v>
      </c>
      <c r="E5554" s="184"/>
      <c r="F5554" s="184"/>
      <c r="G5554" s="185"/>
      <c r="H5554" s="184"/>
      <c r="I5554" s="185"/>
      <c r="J5554" s="184"/>
      <c r="K5554" s="184"/>
    </row>
    <row r="5555" spans="1:11" ht="12.75">
      <c r="A5555">
        <v>948</v>
      </c>
      <c r="B5555">
        <v>523</v>
      </c>
      <c r="C5555" s="187">
        <v>37.900001525878906</v>
      </c>
      <c r="D5555">
        <v>0</v>
      </c>
      <c r="E5555" s="184"/>
      <c r="F5555" s="184"/>
      <c r="G5555" s="185"/>
      <c r="H5555" s="184"/>
      <c r="I5555" s="185"/>
      <c r="J5555" s="184"/>
      <c r="K5555" s="184"/>
    </row>
    <row r="5556" spans="1:11" ht="12.75">
      <c r="A5556">
        <v>948</v>
      </c>
      <c r="B5556">
        <v>550</v>
      </c>
      <c r="C5556" s="187">
        <v>31.5</v>
      </c>
      <c r="D5556">
        <v>0</v>
      </c>
      <c r="E5556" s="184"/>
      <c r="F5556" s="184"/>
      <c r="G5556" s="185"/>
      <c r="H5556" s="184"/>
      <c r="I5556" s="185"/>
      <c r="J5556" s="184"/>
      <c r="K5556" s="184"/>
    </row>
    <row r="5557" spans="1:11" ht="12.75">
      <c r="A5557">
        <v>948</v>
      </c>
      <c r="B5557">
        <v>562</v>
      </c>
      <c r="C5557" s="187">
        <v>24.200000762939453</v>
      </c>
      <c r="D5557">
        <v>0</v>
      </c>
      <c r="E5557" s="184"/>
      <c r="F5557" s="184"/>
      <c r="G5557" s="185"/>
      <c r="H5557" s="184"/>
      <c r="I5557" s="185"/>
      <c r="J5557" s="184"/>
      <c r="K5557" s="184"/>
    </row>
    <row r="5558" spans="1:11" ht="12.75">
      <c r="A5558">
        <v>948</v>
      </c>
      <c r="B5558">
        <v>587</v>
      </c>
      <c r="C5558" s="187">
        <v>24.200000762939453</v>
      </c>
      <c r="D5558">
        <v>0</v>
      </c>
      <c r="E5558" s="184"/>
      <c r="F5558" s="184"/>
      <c r="G5558" s="185"/>
      <c r="H5558" s="184"/>
      <c r="I5558" s="185"/>
      <c r="J5558" s="184"/>
      <c r="K5558" s="184"/>
    </row>
    <row r="5559" spans="1:11" ht="12.75">
      <c r="A5559">
        <v>948</v>
      </c>
      <c r="B5559">
        <v>591</v>
      </c>
      <c r="C5559" s="187">
        <v>17.799999237060547</v>
      </c>
      <c r="D5559">
        <v>0</v>
      </c>
      <c r="E5559" s="184"/>
      <c r="F5559" s="184"/>
      <c r="G5559" s="185"/>
      <c r="H5559" s="184"/>
      <c r="I5559" s="185"/>
      <c r="J5559" s="184"/>
      <c r="K5559" s="184"/>
    </row>
    <row r="5560" spans="1:11" ht="12.75">
      <c r="A5560">
        <v>948</v>
      </c>
      <c r="B5560">
        <v>592</v>
      </c>
      <c r="C5560" s="187">
        <v>12.899999618530273</v>
      </c>
      <c r="D5560">
        <v>0</v>
      </c>
      <c r="E5560" s="184"/>
      <c r="F5560" s="184"/>
      <c r="G5560" s="185"/>
      <c r="H5560" s="184"/>
      <c r="I5560" s="185"/>
      <c r="J5560" s="184"/>
      <c r="K5560" s="184"/>
    </row>
    <row r="5561" spans="1:11" ht="12.75">
      <c r="A5561">
        <v>948</v>
      </c>
      <c r="B5561">
        <v>617</v>
      </c>
      <c r="C5561" s="187">
        <v>10</v>
      </c>
      <c r="D5561">
        <v>0</v>
      </c>
      <c r="E5561" s="184"/>
      <c r="F5561" s="184"/>
      <c r="G5561" s="185"/>
      <c r="H5561" s="184"/>
      <c r="I5561" s="185"/>
      <c r="J5561" s="184"/>
      <c r="K5561" s="184"/>
    </row>
    <row r="5562" spans="1:11" ht="12.75">
      <c r="A5562">
        <v>948</v>
      </c>
      <c r="B5562">
        <v>624</v>
      </c>
      <c r="C5562" s="187">
        <v>13.300000190734863</v>
      </c>
      <c r="D5562">
        <v>0</v>
      </c>
      <c r="E5562" s="184"/>
      <c r="F5562" s="184"/>
      <c r="G5562" s="185"/>
      <c r="H5562" s="184"/>
      <c r="I5562" s="185"/>
      <c r="J5562" s="184"/>
      <c r="K5562" s="184"/>
    </row>
    <row r="5563" spans="1:11" ht="12.75">
      <c r="A5563">
        <v>948</v>
      </c>
      <c r="B5563">
        <v>627</v>
      </c>
      <c r="C5563" s="187">
        <v>9.300000190734863</v>
      </c>
      <c r="D5563">
        <v>0</v>
      </c>
      <c r="E5563" s="184"/>
      <c r="F5563" s="184"/>
      <c r="G5563" s="185"/>
      <c r="H5563" s="184"/>
      <c r="I5563" s="185"/>
      <c r="J5563" s="184"/>
      <c r="K5563" s="184"/>
    </row>
    <row r="5564" spans="1:11" ht="12.75">
      <c r="A5564">
        <v>948</v>
      </c>
      <c r="B5564">
        <v>629</v>
      </c>
      <c r="C5564" s="187">
        <v>8.899999618530273</v>
      </c>
      <c r="D5564">
        <v>0</v>
      </c>
      <c r="E5564" s="184"/>
      <c r="F5564" s="184"/>
      <c r="G5564" s="185"/>
      <c r="H5564" s="184"/>
      <c r="I5564" s="185"/>
      <c r="J5564" s="184"/>
      <c r="K5564" s="184"/>
    </row>
    <row r="5565" spans="1:11" ht="12.75">
      <c r="A5565">
        <v>948</v>
      </c>
      <c r="B5565">
        <v>633</v>
      </c>
      <c r="C5565" s="187">
        <v>13.5</v>
      </c>
      <c r="D5565">
        <v>0</v>
      </c>
      <c r="E5565" s="184"/>
      <c r="F5565" s="184"/>
      <c r="G5565" s="185"/>
      <c r="H5565" s="184"/>
      <c r="I5565" s="185"/>
      <c r="J5565" s="184"/>
      <c r="K5565" s="184"/>
    </row>
    <row r="5566" spans="1:11" ht="12.75">
      <c r="A5566">
        <v>948</v>
      </c>
      <c r="B5566">
        <v>636</v>
      </c>
      <c r="C5566" s="187">
        <v>15</v>
      </c>
      <c r="D5566">
        <v>0</v>
      </c>
      <c r="E5566" s="184"/>
      <c r="F5566" s="184"/>
      <c r="G5566" s="185"/>
      <c r="H5566" s="184"/>
      <c r="I5566" s="185"/>
      <c r="J5566" s="184"/>
      <c r="K5566" s="184"/>
    </row>
    <row r="5567" spans="1:11" ht="12.75">
      <c r="A5567">
        <v>948</v>
      </c>
      <c r="B5567">
        <v>944</v>
      </c>
      <c r="C5567" s="187">
        <v>31.200000762939453</v>
      </c>
      <c r="D5567">
        <v>0</v>
      </c>
      <c r="E5567" s="184"/>
      <c r="F5567" s="184"/>
      <c r="G5567" s="185"/>
      <c r="H5567" s="184"/>
      <c r="I5567" s="185"/>
      <c r="J5567" s="184"/>
      <c r="K5567" s="184"/>
    </row>
    <row r="5568" spans="1:11" ht="12.75">
      <c r="A5568">
        <v>948</v>
      </c>
      <c r="B5568">
        <v>946</v>
      </c>
      <c r="C5568" s="187">
        <v>18.299999237060547</v>
      </c>
      <c r="D5568">
        <v>0</v>
      </c>
      <c r="E5568" s="184"/>
      <c r="F5568" s="184"/>
      <c r="G5568" s="185"/>
      <c r="H5568" s="184"/>
      <c r="I5568" s="185"/>
      <c r="J5568" s="184"/>
      <c r="K5568" s="184"/>
    </row>
    <row r="5569" spans="1:11" ht="12.75">
      <c r="A5569">
        <v>948</v>
      </c>
      <c r="B5569">
        <v>947</v>
      </c>
      <c r="C5569" s="187">
        <v>9</v>
      </c>
      <c r="D5569">
        <v>0</v>
      </c>
      <c r="E5569" s="184"/>
      <c r="F5569" s="184"/>
      <c r="G5569" s="185"/>
      <c r="H5569" s="184"/>
      <c r="I5569" s="185"/>
      <c r="J5569" s="184"/>
      <c r="K5569" s="184"/>
    </row>
    <row r="5570" spans="1:11" ht="12.75">
      <c r="A5570">
        <v>948</v>
      </c>
      <c r="B5570">
        <v>950</v>
      </c>
      <c r="C5570" s="187">
        <v>17.299999237060547</v>
      </c>
      <c r="D5570">
        <v>0</v>
      </c>
      <c r="E5570" s="184"/>
      <c r="F5570" s="184"/>
      <c r="G5570" s="185"/>
      <c r="H5570" s="184"/>
      <c r="I5570" s="185"/>
      <c r="J5570" s="184"/>
      <c r="K5570" s="184"/>
    </row>
    <row r="5571" spans="1:11" ht="12.75">
      <c r="A5571">
        <v>948</v>
      </c>
      <c r="B5571">
        <v>952</v>
      </c>
      <c r="C5571" s="187">
        <v>30.799999237060547</v>
      </c>
      <c r="D5571">
        <v>0</v>
      </c>
      <c r="E5571" s="184"/>
      <c r="F5571" s="184"/>
      <c r="G5571" s="185"/>
      <c r="H5571" s="184"/>
      <c r="I5571" s="185"/>
      <c r="J5571" s="184"/>
      <c r="K5571" s="184"/>
    </row>
    <row r="5572" spans="1:11" ht="12.75">
      <c r="A5572">
        <v>948</v>
      </c>
      <c r="B5572">
        <v>962</v>
      </c>
      <c r="C5572" s="187">
        <v>30</v>
      </c>
      <c r="D5572">
        <v>0</v>
      </c>
      <c r="E5572" s="184"/>
      <c r="F5572" s="184"/>
      <c r="G5572" s="185"/>
      <c r="H5572" s="184"/>
      <c r="I5572" s="185"/>
      <c r="J5572" s="184"/>
      <c r="K5572" s="184"/>
    </row>
    <row r="5573" spans="1:11" ht="12.75">
      <c r="A5573">
        <v>950</v>
      </c>
      <c r="B5573">
        <v>550</v>
      </c>
      <c r="C5573" s="187">
        <v>23</v>
      </c>
      <c r="D5573">
        <v>0</v>
      </c>
      <c r="E5573" s="184"/>
      <c r="F5573" s="184"/>
      <c r="G5573" s="185"/>
      <c r="H5573" s="184"/>
      <c r="I5573" s="185"/>
      <c r="J5573" s="184"/>
      <c r="K5573" s="184"/>
    </row>
    <row r="5574" spans="1:11" ht="12.75">
      <c r="A5574">
        <v>950</v>
      </c>
      <c r="B5574">
        <v>562</v>
      </c>
      <c r="C5574" s="187">
        <v>22.700000762939453</v>
      </c>
      <c r="D5574">
        <v>0</v>
      </c>
      <c r="E5574" s="184"/>
      <c r="F5574" s="184"/>
      <c r="G5574" s="185"/>
      <c r="H5574" s="184"/>
      <c r="I5574" s="185"/>
      <c r="J5574" s="184"/>
      <c r="K5574" s="184"/>
    </row>
    <row r="5575" spans="1:11" ht="12.75">
      <c r="A5575">
        <v>950</v>
      </c>
      <c r="B5575">
        <v>587</v>
      </c>
      <c r="C5575" s="187">
        <v>25.799999237060547</v>
      </c>
      <c r="D5575">
        <v>0</v>
      </c>
      <c r="E5575" s="184"/>
      <c r="F5575" s="184"/>
      <c r="G5575" s="185"/>
      <c r="H5575" s="184"/>
      <c r="I5575" s="185"/>
      <c r="J5575" s="184"/>
      <c r="K5575" s="184"/>
    </row>
    <row r="5576" spans="1:11" ht="12.75">
      <c r="A5576">
        <v>950</v>
      </c>
      <c r="B5576">
        <v>591</v>
      </c>
      <c r="C5576" s="187">
        <v>22.100000381469727</v>
      </c>
      <c r="D5576">
        <v>0</v>
      </c>
      <c r="E5576" s="184"/>
      <c r="F5576" s="184"/>
      <c r="G5576" s="185"/>
      <c r="H5576" s="184"/>
      <c r="I5576" s="185"/>
      <c r="J5576" s="184"/>
      <c r="K5576" s="184"/>
    </row>
    <row r="5577" spans="1:11" ht="12.75">
      <c r="A5577">
        <v>950</v>
      </c>
      <c r="B5577">
        <v>592</v>
      </c>
      <c r="C5577" s="187">
        <v>25.299999237060547</v>
      </c>
      <c r="D5577">
        <v>0</v>
      </c>
      <c r="E5577" s="184"/>
      <c r="F5577" s="184"/>
      <c r="G5577" s="185"/>
      <c r="H5577" s="184"/>
      <c r="I5577" s="185"/>
      <c r="J5577" s="184"/>
      <c r="K5577" s="184"/>
    </row>
    <row r="5578" spans="1:11" ht="12.75">
      <c r="A5578">
        <v>950</v>
      </c>
      <c r="B5578">
        <v>629</v>
      </c>
      <c r="C5578" s="187">
        <v>24.200000762939453</v>
      </c>
      <c r="D5578">
        <v>0</v>
      </c>
      <c r="E5578" s="184"/>
      <c r="F5578" s="184"/>
      <c r="G5578" s="185"/>
      <c r="H5578" s="184"/>
      <c r="I5578" s="185"/>
      <c r="J5578" s="184"/>
      <c r="K5578" s="184"/>
    </row>
    <row r="5579" spans="1:11" ht="12.75">
      <c r="A5579">
        <v>950</v>
      </c>
      <c r="B5579">
        <v>636</v>
      </c>
      <c r="C5579" s="187">
        <v>28.399999618530273</v>
      </c>
      <c r="D5579">
        <v>0</v>
      </c>
      <c r="E5579" s="184"/>
      <c r="F5579" s="184"/>
      <c r="G5579" s="185"/>
      <c r="H5579" s="184"/>
      <c r="I5579" s="185"/>
      <c r="J5579" s="184"/>
      <c r="K5579" s="184"/>
    </row>
    <row r="5580" spans="1:11" ht="12.75">
      <c r="A5580">
        <v>950</v>
      </c>
      <c r="B5580">
        <v>944</v>
      </c>
      <c r="C5580" s="187">
        <v>37.5</v>
      </c>
      <c r="D5580">
        <v>0</v>
      </c>
      <c r="E5580" s="184"/>
      <c r="F5580" s="184"/>
      <c r="G5580" s="185"/>
      <c r="H5580" s="184"/>
      <c r="I5580" s="185"/>
      <c r="J5580" s="184"/>
      <c r="K5580" s="184"/>
    </row>
    <row r="5581" spans="1:11" ht="12.75">
      <c r="A5581">
        <v>950</v>
      </c>
      <c r="B5581">
        <v>946</v>
      </c>
      <c r="C5581" s="187">
        <v>20.299999237060547</v>
      </c>
      <c r="D5581">
        <v>0</v>
      </c>
      <c r="E5581" s="184"/>
      <c r="F5581" s="184"/>
      <c r="G5581" s="185"/>
      <c r="H5581" s="184"/>
      <c r="I5581" s="185"/>
      <c r="J5581" s="184"/>
      <c r="K5581" s="184"/>
    </row>
    <row r="5582" spans="1:11" ht="12.75">
      <c r="A5582">
        <v>950</v>
      </c>
      <c r="B5582">
        <v>947</v>
      </c>
      <c r="C5582" s="187">
        <v>11.199999809265137</v>
      </c>
      <c r="D5582">
        <v>0</v>
      </c>
      <c r="E5582" s="184"/>
      <c r="F5582" s="184"/>
      <c r="G5582" s="185"/>
      <c r="H5582" s="184"/>
      <c r="I5582" s="185"/>
      <c r="J5582" s="184"/>
      <c r="K5582" s="184"/>
    </row>
    <row r="5583" spans="1:11" ht="12.75">
      <c r="A5583">
        <v>950</v>
      </c>
      <c r="B5583">
        <v>948</v>
      </c>
      <c r="C5583" s="187">
        <v>17.299999237060547</v>
      </c>
      <c r="D5583">
        <v>0</v>
      </c>
      <c r="E5583" s="184"/>
      <c r="F5583" s="184"/>
      <c r="G5583" s="185"/>
      <c r="H5583" s="184"/>
      <c r="I5583" s="185"/>
      <c r="J5583" s="184"/>
      <c r="K5583" s="184"/>
    </row>
    <row r="5584" spans="1:11" ht="12.75">
      <c r="A5584">
        <v>950</v>
      </c>
      <c r="B5584">
        <v>951</v>
      </c>
      <c r="C5584" s="187">
        <v>5.800000190734863</v>
      </c>
      <c r="D5584">
        <v>0</v>
      </c>
      <c r="E5584" s="184"/>
      <c r="F5584" s="184"/>
      <c r="G5584" s="185"/>
      <c r="H5584" s="184"/>
      <c r="I5584" s="185"/>
      <c r="J5584" s="184"/>
      <c r="K5584" s="184"/>
    </row>
    <row r="5585" spans="1:11" ht="12.75">
      <c r="A5585">
        <v>950</v>
      </c>
      <c r="B5585">
        <v>962</v>
      </c>
      <c r="C5585" s="187">
        <v>16.600000381469727</v>
      </c>
      <c r="D5585">
        <v>0</v>
      </c>
      <c r="E5585" s="184"/>
      <c r="F5585" s="184"/>
      <c r="G5585" s="185"/>
      <c r="H5585" s="184"/>
      <c r="I5585" s="185"/>
      <c r="J5585" s="184"/>
      <c r="K5585" s="184"/>
    </row>
    <row r="5586" spans="1:11" ht="12.75">
      <c r="A5586">
        <v>951</v>
      </c>
      <c r="B5586">
        <v>550</v>
      </c>
      <c r="C5586" s="187">
        <v>21.600000381469727</v>
      </c>
      <c r="D5586">
        <v>0</v>
      </c>
      <c r="E5586" s="184"/>
      <c r="F5586" s="184"/>
      <c r="G5586" s="185"/>
      <c r="H5586" s="184"/>
      <c r="I5586" s="185"/>
      <c r="J5586" s="184"/>
      <c r="K5586" s="184"/>
    </row>
    <row r="5587" spans="1:11" ht="12.75">
      <c r="A5587">
        <v>951</v>
      </c>
      <c r="B5587">
        <v>562</v>
      </c>
      <c r="C5587" s="187">
        <v>23.5</v>
      </c>
      <c r="D5587">
        <v>0</v>
      </c>
      <c r="E5587" s="184"/>
      <c r="F5587" s="184"/>
      <c r="G5587" s="185"/>
      <c r="H5587" s="184"/>
      <c r="I5587" s="185"/>
      <c r="J5587" s="184"/>
      <c r="K5587" s="184"/>
    </row>
    <row r="5588" spans="1:11" ht="12.75">
      <c r="A5588">
        <v>951</v>
      </c>
      <c r="B5588">
        <v>591</v>
      </c>
      <c r="C5588" s="187">
        <v>25.5</v>
      </c>
      <c r="D5588">
        <v>0</v>
      </c>
      <c r="E5588" s="184"/>
      <c r="F5588" s="184"/>
      <c r="G5588" s="185"/>
      <c r="H5588" s="184"/>
      <c r="I5588" s="185"/>
      <c r="J5588" s="184"/>
      <c r="K5588" s="184"/>
    </row>
    <row r="5589" spans="1:11" ht="12.75">
      <c r="A5589">
        <v>951</v>
      </c>
      <c r="B5589">
        <v>592</v>
      </c>
      <c r="C5589" s="187">
        <v>30.399999618530273</v>
      </c>
      <c r="D5589">
        <v>0</v>
      </c>
      <c r="E5589" s="184"/>
      <c r="F5589" s="184"/>
      <c r="G5589" s="185"/>
      <c r="H5589" s="184"/>
      <c r="I5589" s="185"/>
      <c r="J5589" s="184"/>
      <c r="K5589" s="184"/>
    </row>
    <row r="5590" spans="1:11" ht="12.75">
      <c r="A5590">
        <v>951</v>
      </c>
      <c r="B5590">
        <v>950</v>
      </c>
      <c r="C5590" s="187">
        <v>5.800000190734863</v>
      </c>
      <c r="D5590">
        <v>0</v>
      </c>
      <c r="E5590" s="184"/>
      <c r="F5590" s="184"/>
      <c r="G5590" s="185"/>
      <c r="H5590" s="184"/>
      <c r="I5590" s="185"/>
      <c r="J5590" s="184"/>
      <c r="K5590" s="184"/>
    </row>
    <row r="5591" spans="1:11" ht="12.75">
      <c r="A5591">
        <v>951</v>
      </c>
      <c r="B5591">
        <v>952</v>
      </c>
      <c r="C5591" s="187">
        <v>8.199999809265137</v>
      </c>
      <c r="D5591">
        <v>0</v>
      </c>
      <c r="E5591" s="184"/>
      <c r="F5591" s="184"/>
      <c r="G5591" s="185"/>
      <c r="H5591" s="184"/>
      <c r="I5591" s="185"/>
      <c r="J5591" s="184"/>
      <c r="K5591" s="184"/>
    </row>
    <row r="5592" spans="1:11" ht="12.75">
      <c r="A5592">
        <v>951</v>
      </c>
      <c r="B5592">
        <v>962</v>
      </c>
      <c r="C5592" s="187">
        <v>13.800000190734863</v>
      </c>
      <c r="D5592">
        <v>0</v>
      </c>
      <c r="E5592" s="184"/>
      <c r="F5592" s="184"/>
      <c r="G5592" s="185"/>
      <c r="H5592" s="184"/>
      <c r="I5592" s="185"/>
      <c r="J5592" s="184"/>
      <c r="K5592" s="184"/>
    </row>
    <row r="5593" spans="1:11" ht="12.75">
      <c r="A5593">
        <v>951</v>
      </c>
      <c r="B5593">
        <v>965</v>
      </c>
      <c r="C5593" s="187">
        <v>44.5</v>
      </c>
      <c r="D5593">
        <v>0</v>
      </c>
      <c r="E5593" s="184"/>
      <c r="F5593" s="184"/>
      <c r="G5593" s="185"/>
      <c r="H5593" s="184"/>
      <c r="I5593" s="185"/>
      <c r="J5593" s="184"/>
      <c r="K5593" s="184"/>
    </row>
    <row r="5594" spans="1:11" ht="12.75">
      <c r="A5594">
        <v>952</v>
      </c>
      <c r="B5594">
        <v>523</v>
      </c>
      <c r="C5594" s="187">
        <v>21</v>
      </c>
      <c r="D5594">
        <v>0</v>
      </c>
      <c r="E5594" s="184"/>
      <c r="F5594" s="184"/>
      <c r="G5594" s="185"/>
      <c r="H5594" s="184"/>
      <c r="I5594" s="185"/>
      <c r="J5594" s="184"/>
      <c r="K5594" s="184"/>
    </row>
    <row r="5595" spans="1:11" ht="12.75">
      <c r="A5595">
        <v>952</v>
      </c>
      <c r="B5595">
        <v>562</v>
      </c>
      <c r="C5595" s="187">
        <v>26.600000381469727</v>
      </c>
      <c r="D5595">
        <v>0</v>
      </c>
      <c r="E5595" s="184"/>
      <c r="F5595" s="184"/>
      <c r="G5595" s="185"/>
      <c r="H5595" s="184"/>
      <c r="I5595" s="185"/>
      <c r="J5595" s="184"/>
      <c r="K5595" s="184"/>
    </row>
    <row r="5596" spans="1:11" ht="12.75">
      <c r="A5596">
        <v>952</v>
      </c>
      <c r="B5596">
        <v>591</v>
      </c>
      <c r="C5596" s="187">
        <v>30.799999237060547</v>
      </c>
      <c r="D5596">
        <v>0</v>
      </c>
      <c r="E5596" s="184"/>
      <c r="F5596" s="184"/>
      <c r="G5596" s="185"/>
      <c r="H5596" s="184"/>
      <c r="I5596" s="185"/>
      <c r="J5596" s="184"/>
      <c r="K5596" s="184"/>
    </row>
    <row r="5597" spans="1:11" ht="12.75">
      <c r="A5597">
        <v>952</v>
      </c>
      <c r="B5597">
        <v>592</v>
      </c>
      <c r="C5597" s="187">
        <v>37.20000076293945</v>
      </c>
      <c r="D5597">
        <v>0</v>
      </c>
      <c r="E5597" s="184"/>
      <c r="F5597" s="184"/>
      <c r="G5597" s="185"/>
      <c r="H5597" s="184"/>
      <c r="I5597" s="185"/>
      <c r="J5597" s="184"/>
      <c r="K5597" s="184"/>
    </row>
    <row r="5598" spans="1:11" ht="12.75">
      <c r="A5598">
        <v>952</v>
      </c>
      <c r="B5598">
        <v>617</v>
      </c>
      <c r="C5598" s="187">
        <v>40</v>
      </c>
      <c r="D5598">
        <v>0</v>
      </c>
      <c r="E5598" s="184"/>
      <c r="F5598" s="184"/>
      <c r="G5598" s="185"/>
      <c r="H5598" s="184"/>
      <c r="I5598" s="185"/>
      <c r="J5598" s="184"/>
      <c r="K5598" s="184"/>
    </row>
    <row r="5599" spans="1:11" ht="12.75">
      <c r="A5599">
        <v>952</v>
      </c>
      <c r="B5599">
        <v>948</v>
      </c>
      <c r="C5599" s="187">
        <v>30.799999237060547</v>
      </c>
      <c r="D5599">
        <v>0</v>
      </c>
      <c r="E5599" s="184"/>
      <c r="F5599" s="184"/>
      <c r="G5599" s="185"/>
      <c r="H5599" s="184"/>
      <c r="I5599" s="185"/>
      <c r="J5599" s="184"/>
      <c r="K5599" s="184"/>
    </row>
    <row r="5600" spans="1:11" ht="12.75">
      <c r="A5600">
        <v>952</v>
      </c>
      <c r="B5600">
        <v>951</v>
      </c>
      <c r="C5600" s="187">
        <v>8.199999809265137</v>
      </c>
      <c r="D5600">
        <v>0</v>
      </c>
      <c r="E5600" s="184"/>
      <c r="F5600" s="184"/>
      <c r="G5600" s="185"/>
      <c r="H5600" s="184"/>
      <c r="I5600" s="185"/>
      <c r="J5600" s="184"/>
      <c r="K5600" s="184"/>
    </row>
    <row r="5601" spans="1:11" ht="12.75">
      <c r="A5601">
        <v>952</v>
      </c>
      <c r="B5601">
        <v>953</v>
      </c>
      <c r="C5601" s="187">
        <v>10.399999618530273</v>
      </c>
      <c r="D5601">
        <v>0</v>
      </c>
      <c r="E5601" s="184"/>
      <c r="F5601" s="184"/>
      <c r="G5601" s="185"/>
      <c r="H5601" s="184"/>
      <c r="I5601" s="185"/>
      <c r="J5601" s="184"/>
      <c r="K5601" s="184"/>
    </row>
    <row r="5602" spans="1:11" ht="12.75">
      <c r="A5602">
        <v>952</v>
      </c>
      <c r="B5602">
        <v>962</v>
      </c>
      <c r="C5602" s="187">
        <v>13.600000381469727</v>
      </c>
      <c r="D5602">
        <v>0</v>
      </c>
      <c r="E5602" s="184"/>
      <c r="F5602" s="184"/>
      <c r="G5602" s="185"/>
      <c r="H5602" s="184"/>
      <c r="I5602" s="185"/>
      <c r="J5602" s="184"/>
      <c r="K5602" s="184"/>
    </row>
    <row r="5603" spans="1:11" ht="12.75">
      <c r="A5603">
        <v>952</v>
      </c>
      <c r="B5603">
        <v>963</v>
      </c>
      <c r="C5603" s="187">
        <v>27.399999618530273</v>
      </c>
      <c r="D5603">
        <v>0</v>
      </c>
      <c r="E5603" s="184"/>
      <c r="F5603" s="184"/>
      <c r="G5603" s="185"/>
      <c r="H5603" s="184"/>
      <c r="I5603" s="185"/>
      <c r="J5603" s="184"/>
      <c r="K5603" s="184"/>
    </row>
    <row r="5604" spans="1:11" ht="12.75">
      <c r="A5604">
        <v>952</v>
      </c>
      <c r="B5604">
        <v>964</v>
      </c>
      <c r="C5604" s="187">
        <v>30.200000762939453</v>
      </c>
      <c r="D5604">
        <v>0</v>
      </c>
      <c r="E5604" s="184"/>
      <c r="F5604" s="184"/>
      <c r="G5604" s="185"/>
      <c r="H5604" s="184"/>
      <c r="I5604" s="185"/>
      <c r="J5604" s="184"/>
      <c r="K5604" s="184"/>
    </row>
    <row r="5605" spans="1:11" ht="12.75">
      <c r="A5605">
        <v>952</v>
      </c>
      <c r="B5605">
        <v>965</v>
      </c>
      <c r="C5605" s="187">
        <v>42.29999923706055</v>
      </c>
      <c r="D5605">
        <v>0</v>
      </c>
      <c r="E5605" s="184"/>
      <c r="F5605" s="184"/>
      <c r="G5605" s="185"/>
      <c r="H5605" s="184"/>
      <c r="I5605" s="185"/>
      <c r="J5605" s="184"/>
      <c r="K5605" s="184"/>
    </row>
    <row r="5606" spans="1:11" ht="12.75">
      <c r="A5606">
        <v>953</v>
      </c>
      <c r="B5606">
        <v>952</v>
      </c>
      <c r="C5606" s="187">
        <v>10.399999618530273</v>
      </c>
      <c r="D5606">
        <v>0</v>
      </c>
      <c r="E5606" s="184"/>
      <c r="F5606" s="184"/>
      <c r="G5606" s="185"/>
      <c r="H5606" s="184"/>
      <c r="I5606" s="185"/>
      <c r="J5606" s="184"/>
      <c r="K5606" s="184"/>
    </row>
    <row r="5607" spans="1:11" ht="12.75">
      <c r="A5607">
        <v>953</v>
      </c>
      <c r="B5607">
        <v>954</v>
      </c>
      <c r="C5607" s="187">
        <v>17.600000381469727</v>
      </c>
      <c r="D5607">
        <v>0</v>
      </c>
      <c r="E5607" s="184"/>
      <c r="F5607" s="184"/>
      <c r="G5607" s="185"/>
      <c r="H5607" s="184"/>
      <c r="I5607" s="185"/>
      <c r="J5607" s="184"/>
      <c r="K5607" s="184"/>
    </row>
    <row r="5608" spans="1:11" ht="12.75">
      <c r="A5608">
        <v>953</v>
      </c>
      <c r="B5608">
        <v>958</v>
      </c>
      <c r="C5608" s="187">
        <v>9.300000190734863</v>
      </c>
      <c r="D5608">
        <v>0</v>
      </c>
      <c r="E5608" s="184"/>
      <c r="F5608" s="184"/>
      <c r="G5608" s="185"/>
      <c r="H5608" s="184"/>
      <c r="I5608" s="185"/>
      <c r="J5608" s="184"/>
      <c r="K5608" s="184"/>
    </row>
    <row r="5609" spans="1:11" ht="12.75">
      <c r="A5609">
        <v>954</v>
      </c>
      <c r="B5609">
        <v>953</v>
      </c>
      <c r="C5609" s="187">
        <v>17.600000381469727</v>
      </c>
      <c r="D5609">
        <v>0</v>
      </c>
      <c r="E5609" s="184"/>
      <c r="F5609" s="184"/>
      <c r="G5609" s="185"/>
      <c r="H5609" s="184"/>
      <c r="I5609" s="185"/>
      <c r="J5609" s="184"/>
      <c r="K5609" s="184"/>
    </row>
    <row r="5610" spans="1:11" ht="12.75">
      <c r="A5610">
        <v>954</v>
      </c>
      <c r="B5610">
        <v>955</v>
      </c>
      <c r="C5610" s="187">
        <v>10</v>
      </c>
      <c r="D5610">
        <v>0</v>
      </c>
      <c r="E5610" s="184"/>
      <c r="F5610" s="184"/>
      <c r="G5610" s="185"/>
      <c r="H5610" s="184"/>
      <c r="I5610" s="185"/>
      <c r="J5610" s="184"/>
      <c r="K5610" s="184"/>
    </row>
    <row r="5611" spans="1:11" ht="12.75">
      <c r="A5611">
        <v>954</v>
      </c>
      <c r="B5611">
        <v>956</v>
      </c>
      <c r="C5611" s="187">
        <v>18</v>
      </c>
      <c r="D5611">
        <v>0</v>
      </c>
      <c r="E5611" s="184"/>
      <c r="F5611" s="184"/>
      <c r="G5611" s="185"/>
      <c r="H5611" s="184"/>
      <c r="I5611" s="185"/>
      <c r="J5611" s="184"/>
      <c r="K5611" s="184"/>
    </row>
    <row r="5612" spans="1:11" ht="12.75">
      <c r="A5612">
        <v>954</v>
      </c>
      <c r="B5612">
        <v>958</v>
      </c>
      <c r="C5612" s="187">
        <v>16.5</v>
      </c>
      <c r="D5612">
        <v>0</v>
      </c>
      <c r="E5612" s="184"/>
      <c r="F5612" s="184"/>
      <c r="G5612" s="185"/>
      <c r="H5612" s="184"/>
      <c r="I5612" s="185"/>
      <c r="J5612" s="184"/>
      <c r="K5612" s="184"/>
    </row>
    <row r="5613" spans="1:11" ht="12.75">
      <c r="A5613">
        <v>955</v>
      </c>
      <c r="B5613">
        <v>523</v>
      </c>
      <c r="C5613" s="187">
        <v>35.599998474121094</v>
      </c>
      <c r="D5613">
        <v>0</v>
      </c>
      <c r="E5613" s="184"/>
      <c r="F5613" s="184"/>
      <c r="G5613" s="185"/>
      <c r="H5613" s="184"/>
      <c r="I5613" s="185"/>
      <c r="J5613" s="184"/>
      <c r="K5613" s="184"/>
    </row>
    <row r="5614" spans="1:11" ht="12.75">
      <c r="A5614">
        <v>955</v>
      </c>
      <c r="B5614">
        <v>954</v>
      </c>
      <c r="C5614" s="187">
        <v>10</v>
      </c>
      <c r="D5614">
        <v>0</v>
      </c>
      <c r="E5614" s="184"/>
      <c r="F5614" s="184"/>
      <c r="G5614" s="185"/>
      <c r="H5614" s="184"/>
      <c r="I5614" s="185"/>
      <c r="J5614" s="184"/>
      <c r="K5614" s="184"/>
    </row>
    <row r="5615" spans="1:11" ht="12.75">
      <c r="A5615">
        <v>955</v>
      </c>
      <c r="B5615">
        <v>956</v>
      </c>
      <c r="C5615" s="187">
        <v>13.899999618530273</v>
      </c>
      <c r="D5615">
        <v>0</v>
      </c>
      <c r="E5615" s="184"/>
      <c r="F5615" s="184"/>
      <c r="G5615" s="185"/>
      <c r="H5615" s="184"/>
      <c r="I5615" s="185"/>
      <c r="J5615" s="184"/>
      <c r="K5615" s="184"/>
    </row>
    <row r="5616" spans="1:11" ht="12.75">
      <c r="A5616">
        <v>955</v>
      </c>
      <c r="B5616">
        <v>962</v>
      </c>
      <c r="C5616" s="187">
        <v>40.099998474121094</v>
      </c>
      <c r="D5616">
        <v>0</v>
      </c>
      <c r="E5616" s="184"/>
      <c r="F5616" s="184"/>
      <c r="G5616" s="185"/>
      <c r="H5616" s="184"/>
      <c r="I5616" s="185"/>
      <c r="J5616" s="184"/>
      <c r="K5616" s="184"/>
    </row>
    <row r="5617" spans="1:11" ht="12.75">
      <c r="A5617">
        <v>955</v>
      </c>
      <c r="B5617">
        <v>963</v>
      </c>
      <c r="C5617" s="187">
        <v>34.79999923706055</v>
      </c>
      <c r="D5617">
        <v>0</v>
      </c>
      <c r="E5617" s="184"/>
      <c r="F5617" s="184"/>
      <c r="G5617" s="185"/>
      <c r="H5617" s="184"/>
      <c r="I5617" s="185"/>
      <c r="J5617" s="184"/>
      <c r="K5617" s="184"/>
    </row>
    <row r="5618" spans="1:11" ht="12.75">
      <c r="A5618">
        <v>955</v>
      </c>
      <c r="B5618">
        <v>964</v>
      </c>
      <c r="C5618" s="187">
        <v>30.200000762939453</v>
      </c>
      <c r="D5618">
        <v>0</v>
      </c>
      <c r="E5618" s="184"/>
      <c r="F5618" s="184"/>
      <c r="G5618" s="185"/>
      <c r="H5618" s="184"/>
      <c r="I5618" s="185"/>
      <c r="J5618" s="184"/>
      <c r="K5618" s="184"/>
    </row>
    <row r="5619" spans="1:11" ht="12.75">
      <c r="A5619">
        <v>955</v>
      </c>
      <c r="B5619">
        <v>965</v>
      </c>
      <c r="C5619" s="187">
        <v>27.799999237060547</v>
      </c>
      <c r="D5619">
        <v>0</v>
      </c>
      <c r="E5619" s="184"/>
      <c r="F5619" s="184"/>
      <c r="G5619" s="185"/>
      <c r="H5619" s="184"/>
      <c r="I5619" s="185"/>
      <c r="J5619" s="184"/>
      <c r="K5619" s="184"/>
    </row>
    <row r="5620" spans="1:11" ht="12.75">
      <c r="A5620">
        <v>955</v>
      </c>
      <c r="B5620">
        <v>966</v>
      </c>
      <c r="C5620" s="187">
        <v>22.200000762939453</v>
      </c>
      <c r="D5620">
        <v>0</v>
      </c>
      <c r="E5620" s="184"/>
      <c r="F5620" s="184"/>
      <c r="G5620" s="185"/>
      <c r="H5620" s="184"/>
      <c r="I5620" s="185"/>
      <c r="J5620" s="184"/>
      <c r="K5620" s="184"/>
    </row>
    <row r="5621" spans="1:11" ht="12.75">
      <c r="A5621">
        <v>955</v>
      </c>
      <c r="B5621">
        <v>972</v>
      </c>
      <c r="C5621" s="187">
        <v>42</v>
      </c>
      <c r="D5621">
        <v>0</v>
      </c>
      <c r="E5621" s="184"/>
      <c r="F5621" s="184"/>
      <c r="G5621" s="185"/>
      <c r="H5621" s="184"/>
      <c r="I5621" s="185"/>
      <c r="J5621" s="184"/>
      <c r="K5621" s="184"/>
    </row>
    <row r="5622" spans="1:11" ht="12.75">
      <c r="A5622">
        <v>956</v>
      </c>
      <c r="B5622">
        <v>954</v>
      </c>
      <c r="C5622" s="187">
        <v>18</v>
      </c>
      <c r="D5622">
        <v>0</v>
      </c>
      <c r="E5622" s="184"/>
      <c r="F5622" s="184"/>
      <c r="G5622" s="185"/>
      <c r="H5622" s="184"/>
      <c r="I5622" s="185"/>
      <c r="J5622" s="184"/>
      <c r="K5622" s="184"/>
    </row>
    <row r="5623" spans="1:11" ht="12.75">
      <c r="A5623">
        <v>956</v>
      </c>
      <c r="B5623">
        <v>955</v>
      </c>
      <c r="C5623" s="187">
        <v>13.899999618530273</v>
      </c>
      <c r="D5623">
        <v>0</v>
      </c>
      <c r="E5623" s="184"/>
      <c r="F5623" s="184"/>
      <c r="G5623" s="185"/>
      <c r="H5623" s="184"/>
      <c r="I5623" s="185"/>
      <c r="J5623" s="184"/>
      <c r="K5623" s="184"/>
    </row>
    <row r="5624" spans="1:11" ht="12.75">
      <c r="A5624">
        <v>956</v>
      </c>
      <c r="B5624">
        <v>967</v>
      </c>
      <c r="C5624" s="187">
        <v>5.800000190734863</v>
      </c>
      <c r="D5624">
        <v>0</v>
      </c>
      <c r="E5624" s="184"/>
      <c r="F5624" s="184"/>
      <c r="G5624" s="185"/>
      <c r="H5624" s="184"/>
      <c r="I5624" s="185"/>
      <c r="J5624" s="184"/>
      <c r="K5624" s="184"/>
    </row>
    <row r="5625" spans="1:11" ht="12.75">
      <c r="A5625">
        <v>957</v>
      </c>
      <c r="B5625">
        <v>944</v>
      </c>
      <c r="C5625" s="187">
        <v>15.300000190734863</v>
      </c>
      <c r="D5625">
        <v>0</v>
      </c>
      <c r="E5625" s="184"/>
      <c r="F5625" s="184"/>
      <c r="G5625" s="185"/>
      <c r="H5625" s="184"/>
      <c r="I5625" s="185"/>
      <c r="J5625" s="184"/>
      <c r="K5625" s="184"/>
    </row>
    <row r="5626" spans="1:11" ht="12.75">
      <c r="A5626">
        <v>957</v>
      </c>
      <c r="B5626">
        <v>945</v>
      </c>
      <c r="C5626" s="187">
        <v>13.600000381469727</v>
      </c>
      <c r="D5626">
        <v>0</v>
      </c>
      <c r="E5626" s="184"/>
      <c r="F5626" s="184"/>
      <c r="G5626" s="185"/>
      <c r="H5626" s="184"/>
      <c r="I5626" s="185"/>
      <c r="J5626" s="184"/>
      <c r="K5626" s="184"/>
    </row>
    <row r="5627" spans="1:11" ht="12.75">
      <c r="A5627">
        <v>957</v>
      </c>
      <c r="B5627">
        <v>958</v>
      </c>
      <c r="C5627" s="187">
        <v>9.600000381469727</v>
      </c>
      <c r="D5627">
        <v>0</v>
      </c>
      <c r="E5627" s="184"/>
      <c r="F5627" s="184"/>
      <c r="G5627" s="185"/>
      <c r="H5627" s="184"/>
      <c r="I5627" s="185"/>
      <c r="J5627" s="184"/>
      <c r="K5627" s="184"/>
    </row>
    <row r="5628" spans="1:11" ht="12.75">
      <c r="A5628">
        <v>958</v>
      </c>
      <c r="B5628">
        <v>953</v>
      </c>
      <c r="C5628" s="187">
        <v>10.600000381469727</v>
      </c>
      <c r="D5628">
        <v>0</v>
      </c>
      <c r="E5628" s="184"/>
      <c r="F5628" s="184"/>
      <c r="G5628" s="185"/>
      <c r="H5628" s="184"/>
      <c r="I5628" s="185"/>
      <c r="J5628" s="184"/>
      <c r="K5628" s="184"/>
    </row>
    <row r="5629" spans="1:11" ht="12.75">
      <c r="A5629">
        <v>958</v>
      </c>
      <c r="B5629">
        <v>954</v>
      </c>
      <c r="C5629" s="187">
        <v>21.700000762939453</v>
      </c>
      <c r="D5629">
        <v>0</v>
      </c>
      <c r="E5629" s="184"/>
      <c r="F5629" s="184"/>
      <c r="G5629" s="185"/>
      <c r="H5629" s="184"/>
      <c r="I5629" s="185"/>
      <c r="J5629" s="184"/>
      <c r="K5629" s="184"/>
    </row>
    <row r="5630" spans="1:11" ht="12.75">
      <c r="A5630">
        <v>958</v>
      </c>
      <c r="B5630">
        <v>957</v>
      </c>
      <c r="C5630" s="187">
        <v>12.300000190734863</v>
      </c>
      <c r="D5630">
        <v>0</v>
      </c>
      <c r="E5630" s="184"/>
      <c r="F5630" s="184"/>
      <c r="G5630" s="185"/>
      <c r="H5630" s="184"/>
      <c r="I5630" s="185"/>
      <c r="J5630" s="184"/>
      <c r="K5630" s="184"/>
    </row>
    <row r="5631" spans="1:11" ht="12.75">
      <c r="A5631">
        <v>962</v>
      </c>
      <c r="B5631">
        <v>522</v>
      </c>
      <c r="C5631" s="187">
        <v>24.5</v>
      </c>
      <c r="D5631">
        <v>0</v>
      </c>
      <c r="E5631" s="184"/>
      <c r="F5631" s="184"/>
      <c r="G5631" s="185"/>
      <c r="H5631" s="184"/>
      <c r="I5631" s="185"/>
      <c r="J5631" s="184"/>
      <c r="K5631" s="184"/>
    </row>
    <row r="5632" spans="1:11" ht="12.75">
      <c r="A5632">
        <v>962</v>
      </c>
      <c r="B5632">
        <v>523</v>
      </c>
      <c r="C5632" s="187">
        <v>9.199999809265137</v>
      </c>
      <c r="D5632">
        <v>0</v>
      </c>
      <c r="E5632" s="184"/>
      <c r="F5632" s="184"/>
      <c r="G5632" s="185"/>
      <c r="H5632" s="184"/>
      <c r="I5632" s="185"/>
      <c r="J5632" s="184"/>
      <c r="K5632" s="184"/>
    </row>
    <row r="5633" spans="1:11" ht="12.75">
      <c r="A5633">
        <v>962</v>
      </c>
      <c r="B5633">
        <v>549</v>
      </c>
      <c r="C5633" s="187">
        <v>23.600000381469727</v>
      </c>
      <c r="D5633">
        <v>0</v>
      </c>
      <c r="E5633" s="184"/>
      <c r="F5633" s="184"/>
      <c r="G5633" s="185"/>
      <c r="H5633" s="184"/>
      <c r="I5633" s="185"/>
      <c r="J5633" s="184"/>
      <c r="K5633" s="184"/>
    </row>
    <row r="5634" spans="1:11" ht="12.75">
      <c r="A5634">
        <v>962</v>
      </c>
      <c r="B5634">
        <v>550</v>
      </c>
      <c r="C5634" s="187">
        <v>9.100000381469727</v>
      </c>
      <c r="D5634">
        <v>0</v>
      </c>
      <c r="E5634" s="184"/>
      <c r="F5634" s="184"/>
      <c r="G5634" s="185"/>
      <c r="H5634" s="184"/>
      <c r="I5634" s="185"/>
      <c r="J5634" s="184"/>
      <c r="K5634" s="184"/>
    </row>
    <row r="5635" spans="1:11" ht="12.75">
      <c r="A5635">
        <v>962</v>
      </c>
      <c r="B5635">
        <v>559</v>
      </c>
      <c r="C5635" s="187">
        <v>28.399999618530273</v>
      </c>
      <c r="D5635">
        <v>0</v>
      </c>
      <c r="E5635" s="184"/>
      <c r="F5635" s="184"/>
      <c r="G5635" s="185"/>
      <c r="H5635" s="184"/>
      <c r="I5635" s="185"/>
      <c r="J5635" s="184"/>
      <c r="K5635" s="184"/>
    </row>
    <row r="5636" spans="1:11" ht="12.75">
      <c r="A5636">
        <v>962</v>
      </c>
      <c r="B5636">
        <v>560</v>
      </c>
      <c r="C5636" s="187">
        <v>24.399999618530273</v>
      </c>
      <c r="D5636">
        <v>0</v>
      </c>
      <c r="E5636" s="184"/>
      <c r="F5636" s="184"/>
      <c r="G5636" s="185"/>
      <c r="H5636" s="184"/>
      <c r="I5636" s="185"/>
      <c r="J5636" s="184"/>
      <c r="K5636" s="184"/>
    </row>
    <row r="5637" spans="1:11" ht="12.75">
      <c r="A5637">
        <v>962</v>
      </c>
      <c r="B5637">
        <v>562</v>
      </c>
      <c r="C5637" s="187">
        <v>14.399999618530273</v>
      </c>
      <c r="D5637">
        <v>0</v>
      </c>
      <c r="E5637" s="184"/>
      <c r="F5637" s="184"/>
      <c r="G5637" s="185"/>
      <c r="H5637" s="184"/>
      <c r="I5637" s="185"/>
      <c r="J5637" s="184"/>
      <c r="K5637" s="184"/>
    </row>
    <row r="5638" spans="1:11" ht="12.75">
      <c r="A5638">
        <v>962</v>
      </c>
      <c r="B5638">
        <v>587</v>
      </c>
      <c r="C5638" s="187">
        <v>21.100000381469727</v>
      </c>
      <c r="D5638">
        <v>0</v>
      </c>
      <c r="E5638" s="184"/>
      <c r="F5638" s="184"/>
      <c r="G5638" s="185"/>
      <c r="H5638" s="184"/>
      <c r="I5638" s="185"/>
      <c r="J5638" s="184"/>
      <c r="K5638" s="184"/>
    </row>
    <row r="5639" spans="1:11" ht="12.75">
      <c r="A5639">
        <v>962</v>
      </c>
      <c r="B5639">
        <v>591</v>
      </c>
      <c r="C5639" s="187">
        <v>21.899999618530273</v>
      </c>
      <c r="D5639">
        <v>0</v>
      </c>
      <c r="E5639" s="184"/>
      <c r="F5639" s="184"/>
      <c r="G5639" s="185"/>
      <c r="H5639" s="184"/>
      <c r="I5639" s="185"/>
      <c r="J5639" s="184"/>
      <c r="K5639" s="184"/>
    </row>
    <row r="5640" spans="1:11" ht="12.75">
      <c r="A5640">
        <v>962</v>
      </c>
      <c r="B5640">
        <v>592</v>
      </c>
      <c r="C5640" s="187">
        <v>30.899999618530273</v>
      </c>
      <c r="D5640">
        <v>0</v>
      </c>
      <c r="E5640" s="184"/>
      <c r="F5640" s="184"/>
      <c r="G5640" s="185"/>
      <c r="H5640" s="184"/>
      <c r="I5640" s="185"/>
      <c r="J5640" s="184"/>
      <c r="K5640" s="184"/>
    </row>
    <row r="5641" spans="1:11" ht="12.75">
      <c r="A5641">
        <v>962</v>
      </c>
      <c r="B5641">
        <v>617</v>
      </c>
      <c r="C5641" s="187">
        <v>36.20000076293945</v>
      </c>
      <c r="D5641">
        <v>0</v>
      </c>
      <c r="E5641" s="184"/>
      <c r="F5641" s="184"/>
      <c r="G5641" s="185"/>
      <c r="H5641" s="184"/>
      <c r="I5641" s="185"/>
      <c r="J5641" s="184"/>
      <c r="K5641" s="184"/>
    </row>
    <row r="5642" spans="1:11" ht="12.75">
      <c r="A5642">
        <v>962</v>
      </c>
      <c r="B5642">
        <v>947</v>
      </c>
      <c r="C5642" s="187">
        <v>26.5</v>
      </c>
      <c r="D5642">
        <v>0</v>
      </c>
      <c r="E5642" s="184"/>
      <c r="F5642" s="184"/>
      <c r="G5642" s="185"/>
      <c r="H5642" s="184"/>
      <c r="I5642" s="185"/>
      <c r="J5642" s="184"/>
      <c r="K5642" s="184"/>
    </row>
    <row r="5643" spans="1:11" ht="12.75">
      <c r="A5643">
        <v>962</v>
      </c>
      <c r="B5643">
        <v>948</v>
      </c>
      <c r="C5643" s="187">
        <v>30</v>
      </c>
      <c r="D5643">
        <v>0</v>
      </c>
      <c r="E5643" s="184"/>
      <c r="F5643" s="184"/>
      <c r="G5643" s="185"/>
      <c r="H5643" s="184"/>
      <c r="I5643" s="185"/>
      <c r="J5643" s="184"/>
      <c r="K5643" s="184"/>
    </row>
    <row r="5644" spans="1:11" ht="12.75">
      <c r="A5644">
        <v>962</v>
      </c>
      <c r="B5644">
        <v>950</v>
      </c>
      <c r="C5644" s="187">
        <v>16.600000381469727</v>
      </c>
      <c r="D5644">
        <v>0</v>
      </c>
      <c r="E5644" s="184"/>
      <c r="F5644" s="184"/>
      <c r="G5644" s="185"/>
      <c r="H5644" s="184"/>
      <c r="I5644" s="185"/>
      <c r="J5644" s="184"/>
      <c r="K5644" s="184"/>
    </row>
    <row r="5645" spans="1:11" ht="12.75">
      <c r="A5645">
        <v>962</v>
      </c>
      <c r="B5645">
        <v>951</v>
      </c>
      <c r="C5645" s="187">
        <v>13.800000190734863</v>
      </c>
      <c r="D5645">
        <v>0</v>
      </c>
      <c r="E5645" s="184"/>
      <c r="F5645" s="184"/>
      <c r="G5645" s="185"/>
      <c r="H5645" s="184"/>
      <c r="I5645" s="185"/>
      <c r="J5645" s="184"/>
      <c r="K5645" s="184"/>
    </row>
    <row r="5646" spans="1:11" ht="12.75">
      <c r="A5646">
        <v>962</v>
      </c>
      <c r="B5646">
        <v>952</v>
      </c>
      <c r="C5646" s="187">
        <v>13.600000381469727</v>
      </c>
      <c r="D5646">
        <v>0</v>
      </c>
      <c r="E5646" s="184"/>
      <c r="F5646" s="184"/>
      <c r="G5646" s="185"/>
      <c r="H5646" s="184"/>
      <c r="I5646" s="185"/>
      <c r="J5646" s="184"/>
      <c r="K5646" s="184"/>
    </row>
    <row r="5647" spans="1:11" ht="12.75">
      <c r="A5647">
        <v>962</v>
      </c>
      <c r="B5647">
        <v>955</v>
      </c>
      <c r="C5647" s="187">
        <v>40.099998474121094</v>
      </c>
      <c r="D5647">
        <v>0</v>
      </c>
      <c r="E5647" s="184"/>
      <c r="F5647" s="184"/>
      <c r="G5647" s="185"/>
      <c r="H5647" s="184"/>
      <c r="I5647" s="185"/>
      <c r="J5647" s="184"/>
      <c r="K5647" s="184"/>
    </row>
    <row r="5648" spans="1:11" ht="12.75">
      <c r="A5648">
        <v>962</v>
      </c>
      <c r="B5648">
        <v>963</v>
      </c>
      <c r="C5648" s="187">
        <v>17.200000762939453</v>
      </c>
      <c r="D5648">
        <v>0</v>
      </c>
      <c r="E5648" s="184"/>
      <c r="F5648" s="184"/>
      <c r="G5648" s="185"/>
      <c r="H5648" s="184"/>
      <c r="I5648" s="185"/>
      <c r="J5648" s="184"/>
      <c r="K5648" s="184"/>
    </row>
    <row r="5649" spans="1:11" ht="12.75">
      <c r="A5649">
        <v>962</v>
      </c>
      <c r="B5649">
        <v>964</v>
      </c>
      <c r="C5649" s="187">
        <v>27.399999618530273</v>
      </c>
      <c r="D5649">
        <v>0</v>
      </c>
      <c r="E5649" s="184"/>
      <c r="F5649" s="184"/>
      <c r="G5649" s="185"/>
      <c r="H5649" s="184"/>
      <c r="I5649" s="185"/>
      <c r="J5649" s="184"/>
      <c r="K5649" s="184"/>
    </row>
    <row r="5650" spans="1:11" ht="12.75">
      <c r="A5650">
        <v>962</v>
      </c>
      <c r="B5650">
        <v>965</v>
      </c>
      <c r="C5650" s="187">
        <v>37.20000076293945</v>
      </c>
      <c r="D5650">
        <v>0</v>
      </c>
      <c r="E5650" s="184"/>
      <c r="F5650" s="184"/>
      <c r="G5650" s="185"/>
      <c r="H5650" s="184"/>
      <c r="I5650" s="185"/>
      <c r="J5650" s="184"/>
      <c r="K5650" s="184"/>
    </row>
    <row r="5651" spans="1:11" ht="12.75">
      <c r="A5651">
        <v>962</v>
      </c>
      <c r="B5651">
        <v>966</v>
      </c>
      <c r="C5651" s="187">
        <v>47.599998474121094</v>
      </c>
      <c r="D5651">
        <v>0</v>
      </c>
      <c r="E5651" s="184"/>
      <c r="F5651" s="184"/>
      <c r="G5651" s="185"/>
      <c r="H5651" s="184"/>
      <c r="I5651" s="185"/>
      <c r="J5651" s="184"/>
      <c r="K5651" s="184"/>
    </row>
    <row r="5652" spans="1:11" ht="12.75">
      <c r="A5652">
        <v>962</v>
      </c>
      <c r="B5652">
        <v>970</v>
      </c>
      <c r="C5652" s="187">
        <v>83.69999694824219</v>
      </c>
      <c r="D5652">
        <v>0</v>
      </c>
      <c r="E5652" s="184"/>
      <c r="F5652" s="184"/>
      <c r="G5652" s="185"/>
      <c r="H5652" s="184"/>
      <c r="I5652" s="185"/>
      <c r="J5652" s="184"/>
      <c r="K5652" s="184"/>
    </row>
    <row r="5653" spans="1:11" ht="12.75">
      <c r="A5653">
        <v>962</v>
      </c>
      <c r="B5653">
        <v>972</v>
      </c>
      <c r="C5653" s="187">
        <v>50.5</v>
      </c>
      <c r="D5653">
        <v>0</v>
      </c>
      <c r="E5653" s="184"/>
      <c r="F5653" s="184"/>
      <c r="G5653" s="185"/>
      <c r="H5653" s="184"/>
      <c r="I5653" s="185"/>
      <c r="J5653" s="184"/>
      <c r="K5653" s="184"/>
    </row>
    <row r="5654" spans="1:11" ht="12.75">
      <c r="A5654">
        <v>963</v>
      </c>
      <c r="B5654">
        <v>499</v>
      </c>
      <c r="C5654" s="187">
        <v>97.4000015258789</v>
      </c>
      <c r="D5654">
        <v>0</v>
      </c>
      <c r="E5654" s="184"/>
      <c r="F5654" s="184"/>
      <c r="G5654" s="185"/>
      <c r="H5654" s="184"/>
      <c r="I5654" s="185"/>
      <c r="J5654" s="184"/>
      <c r="K5654" s="184"/>
    </row>
    <row r="5655" spans="1:11" ht="12.75">
      <c r="A5655">
        <v>963</v>
      </c>
      <c r="B5655">
        <v>509</v>
      </c>
      <c r="C5655" s="187">
        <v>89.5</v>
      </c>
      <c r="D5655">
        <v>0</v>
      </c>
      <c r="E5655" s="184"/>
      <c r="F5655" s="184"/>
      <c r="G5655" s="185"/>
      <c r="H5655" s="184"/>
      <c r="I5655" s="185"/>
      <c r="J5655" s="184"/>
      <c r="K5655" s="184"/>
    </row>
    <row r="5656" spans="1:11" ht="12.75">
      <c r="A5656">
        <v>963</v>
      </c>
      <c r="B5656">
        <v>511</v>
      </c>
      <c r="C5656" s="187">
        <v>63.5</v>
      </c>
      <c r="D5656">
        <v>0</v>
      </c>
      <c r="E5656" s="184"/>
      <c r="F5656" s="184"/>
      <c r="G5656" s="185"/>
      <c r="H5656" s="184"/>
      <c r="I5656" s="185"/>
      <c r="J5656" s="184"/>
      <c r="K5656" s="184"/>
    </row>
    <row r="5657" spans="1:11" ht="12.75">
      <c r="A5657">
        <v>963</v>
      </c>
      <c r="B5657">
        <v>516</v>
      </c>
      <c r="C5657" s="187">
        <v>45.5</v>
      </c>
      <c r="D5657">
        <v>0</v>
      </c>
      <c r="E5657" s="184"/>
      <c r="F5657" s="184"/>
      <c r="G5657" s="185"/>
      <c r="H5657" s="184"/>
      <c r="I5657" s="185"/>
      <c r="J5657" s="184"/>
      <c r="K5657" s="184"/>
    </row>
    <row r="5658" spans="1:11" ht="12.75">
      <c r="A5658">
        <v>963</v>
      </c>
      <c r="B5658">
        <v>520</v>
      </c>
      <c r="C5658" s="187">
        <v>36.099998474121094</v>
      </c>
      <c r="D5658">
        <v>0</v>
      </c>
      <c r="E5658" s="184"/>
      <c r="F5658" s="184"/>
      <c r="G5658" s="185"/>
      <c r="H5658" s="184"/>
      <c r="I5658" s="185"/>
      <c r="J5658" s="184"/>
      <c r="K5658" s="184"/>
    </row>
    <row r="5659" spans="1:11" ht="12.75">
      <c r="A5659">
        <v>963</v>
      </c>
      <c r="B5659">
        <v>522</v>
      </c>
      <c r="C5659" s="187">
        <v>14.699999809265137</v>
      </c>
      <c r="D5659">
        <v>0</v>
      </c>
      <c r="E5659" s="184"/>
      <c r="F5659" s="184"/>
      <c r="G5659" s="185"/>
      <c r="H5659" s="184"/>
      <c r="I5659" s="185"/>
      <c r="J5659" s="184"/>
      <c r="K5659" s="184"/>
    </row>
    <row r="5660" spans="1:11" ht="12.75">
      <c r="A5660">
        <v>963</v>
      </c>
      <c r="B5660">
        <v>523</v>
      </c>
      <c r="C5660" s="187">
        <v>8.300000190734863</v>
      </c>
      <c r="D5660">
        <v>0</v>
      </c>
      <c r="F5660" s="184"/>
      <c r="G5660" s="185"/>
      <c r="H5660" s="184"/>
      <c r="I5660" s="185"/>
      <c r="J5660" s="184"/>
      <c r="K5660" s="184"/>
    </row>
    <row r="5661" spans="1:4" ht="12.75">
      <c r="A5661">
        <v>963</v>
      </c>
      <c r="B5661">
        <v>549</v>
      </c>
      <c r="C5661" s="187">
        <v>21.5</v>
      </c>
      <c r="D5661">
        <v>0</v>
      </c>
    </row>
    <row r="5662" spans="1:4" ht="12.75">
      <c r="A5662">
        <v>963</v>
      </c>
      <c r="B5662">
        <v>550</v>
      </c>
      <c r="C5662" s="187">
        <v>16.799999237060547</v>
      </c>
      <c r="D5662">
        <v>0</v>
      </c>
    </row>
    <row r="5663" spans="1:4" ht="12.75">
      <c r="A5663">
        <v>963</v>
      </c>
      <c r="B5663">
        <v>560</v>
      </c>
      <c r="C5663" s="187">
        <v>27.399999618530273</v>
      </c>
      <c r="D5663">
        <v>0</v>
      </c>
    </row>
    <row r="5664" spans="1:4" ht="12.75">
      <c r="A5664">
        <v>963</v>
      </c>
      <c r="B5664">
        <v>562</v>
      </c>
      <c r="C5664" s="187">
        <v>25.5</v>
      </c>
      <c r="D5664">
        <v>0</v>
      </c>
    </row>
    <row r="5665" spans="1:4" ht="12.75">
      <c r="A5665">
        <v>963</v>
      </c>
      <c r="B5665">
        <v>952</v>
      </c>
      <c r="C5665" s="187">
        <v>27.399999618530273</v>
      </c>
      <c r="D5665">
        <v>0</v>
      </c>
    </row>
    <row r="5666" spans="1:4" ht="12.75">
      <c r="A5666">
        <v>963</v>
      </c>
      <c r="B5666">
        <v>955</v>
      </c>
      <c r="C5666" s="187">
        <v>34.79999923706055</v>
      </c>
      <c r="D5666">
        <v>0</v>
      </c>
    </row>
    <row r="5667" spans="1:4" ht="12.75">
      <c r="A5667">
        <v>963</v>
      </c>
      <c r="B5667">
        <v>962</v>
      </c>
      <c r="C5667" s="187">
        <v>17.200000762939453</v>
      </c>
      <c r="D5667">
        <v>0</v>
      </c>
    </row>
    <row r="5668" spans="1:4" ht="12.75">
      <c r="A5668">
        <v>963</v>
      </c>
      <c r="B5668">
        <v>964</v>
      </c>
      <c r="C5668" s="187">
        <v>10.5</v>
      </c>
      <c r="D5668">
        <v>0</v>
      </c>
    </row>
    <row r="5669" spans="1:4" ht="12.75">
      <c r="A5669">
        <v>963</v>
      </c>
      <c r="B5669">
        <v>966</v>
      </c>
      <c r="C5669" s="187">
        <v>42.099998474121094</v>
      </c>
      <c r="D5669">
        <v>0</v>
      </c>
    </row>
    <row r="5670" spans="1:4" ht="12.75">
      <c r="A5670">
        <v>963</v>
      </c>
      <c r="B5670">
        <v>970</v>
      </c>
      <c r="C5670" s="187">
        <v>76.30000305175781</v>
      </c>
      <c r="D5670">
        <v>0</v>
      </c>
    </row>
    <row r="5671" spans="1:4" ht="12.75">
      <c r="A5671">
        <v>963</v>
      </c>
      <c r="B5671">
        <v>977</v>
      </c>
      <c r="C5671" s="187">
        <v>66.5</v>
      </c>
      <c r="D5671">
        <v>0</v>
      </c>
    </row>
    <row r="5672" spans="1:4" ht="12.75">
      <c r="A5672">
        <v>963</v>
      </c>
      <c r="B5672">
        <v>978</v>
      </c>
      <c r="C5672" s="187">
        <v>89.5</v>
      </c>
      <c r="D5672">
        <v>0</v>
      </c>
    </row>
    <row r="5673" spans="1:4" ht="12.75">
      <c r="A5673">
        <v>963</v>
      </c>
      <c r="B5673">
        <v>979</v>
      </c>
      <c r="C5673" s="187">
        <v>77.5</v>
      </c>
      <c r="D5673">
        <v>0</v>
      </c>
    </row>
    <row r="5674" spans="1:4" ht="12.75">
      <c r="A5674">
        <v>963</v>
      </c>
      <c r="B5674">
        <v>980</v>
      </c>
      <c r="C5674" s="187">
        <v>86</v>
      </c>
      <c r="D5674">
        <v>0</v>
      </c>
    </row>
    <row r="5675" spans="1:4" ht="12.75">
      <c r="A5675">
        <v>963</v>
      </c>
      <c r="B5675">
        <v>981</v>
      </c>
      <c r="C5675" s="187">
        <v>88</v>
      </c>
      <c r="D5675">
        <v>0</v>
      </c>
    </row>
    <row r="5676" spans="1:4" ht="12.75">
      <c r="A5676">
        <v>963</v>
      </c>
      <c r="B5676">
        <v>982</v>
      </c>
      <c r="C5676" s="187">
        <v>118</v>
      </c>
      <c r="D5676">
        <v>0</v>
      </c>
    </row>
    <row r="5677" spans="1:4" ht="12.75">
      <c r="A5677">
        <v>963</v>
      </c>
      <c r="B5677">
        <v>983</v>
      </c>
      <c r="C5677" s="187">
        <v>113</v>
      </c>
      <c r="D5677">
        <v>0</v>
      </c>
    </row>
    <row r="5678" spans="1:4" ht="12.75">
      <c r="A5678">
        <v>963</v>
      </c>
      <c r="B5678">
        <v>984</v>
      </c>
      <c r="C5678" s="187">
        <v>117</v>
      </c>
      <c r="D5678">
        <v>0</v>
      </c>
    </row>
    <row r="5679" spans="1:4" ht="12.75">
      <c r="A5679">
        <v>963</v>
      </c>
      <c r="B5679">
        <v>985</v>
      </c>
      <c r="C5679" s="187">
        <v>116</v>
      </c>
      <c r="D5679">
        <v>0</v>
      </c>
    </row>
    <row r="5680" spans="1:4" ht="12.75">
      <c r="A5680">
        <v>963</v>
      </c>
      <c r="B5680">
        <v>986</v>
      </c>
      <c r="C5680" s="187">
        <v>122</v>
      </c>
      <c r="D5680">
        <v>0</v>
      </c>
    </row>
    <row r="5681" spans="1:4" ht="12.75">
      <c r="A5681">
        <v>964</v>
      </c>
      <c r="B5681">
        <v>499</v>
      </c>
      <c r="C5681" s="187">
        <v>97.5999984741211</v>
      </c>
      <c r="D5681">
        <v>0</v>
      </c>
    </row>
    <row r="5682" spans="1:4" ht="12.75">
      <c r="A5682">
        <v>964</v>
      </c>
      <c r="B5682">
        <v>509</v>
      </c>
      <c r="C5682" s="187">
        <v>90.19999694824219</v>
      </c>
      <c r="D5682">
        <v>0</v>
      </c>
    </row>
    <row r="5683" spans="1:4" ht="12.75">
      <c r="A5683">
        <v>964</v>
      </c>
      <c r="B5683">
        <v>510</v>
      </c>
      <c r="C5683" s="187">
        <v>77.80000305175781</v>
      </c>
      <c r="D5683">
        <v>0</v>
      </c>
    </row>
    <row r="5684" spans="1:4" ht="12.75">
      <c r="A5684">
        <v>964</v>
      </c>
      <c r="B5684">
        <v>511</v>
      </c>
      <c r="C5684" s="187">
        <v>66.5999984741211</v>
      </c>
      <c r="D5684">
        <v>0</v>
      </c>
    </row>
    <row r="5685" spans="1:4" ht="12.75">
      <c r="A5685">
        <v>964</v>
      </c>
      <c r="B5685">
        <v>516</v>
      </c>
      <c r="C5685" s="187">
        <v>50.400001525878906</v>
      </c>
      <c r="D5685">
        <v>0</v>
      </c>
    </row>
    <row r="5686" spans="1:4" ht="12.75">
      <c r="A5686">
        <v>964</v>
      </c>
      <c r="B5686">
        <v>520</v>
      </c>
      <c r="C5686" s="187">
        <v>43.29999923706055</v>
      </c>
      <c r="D5686">
        <v>0</v>
      </c>
    </row>
    <row r="5687" spans="1:4" ht="12.75">
      <c r="A5687">
        <v>964</v>
      </c>
      <c r="B5687">
        <v>522</v>
      </c>
      <c r="C5687" s="187">
        <v>23.299999237060547</v>
      </c>
      <c r="D5687">
        <v>0</v>
      </c>
    </row>
    <row r="5688" spans="1:4" ht="12.75">
      <c r="A5688">
        <v>964</v>
      </c>
      <c r="B5688">
        <v>523</v>
      </c>
      <c r="C5688" s="187">
        <v>18.299999237060547</v>
      </c>
      <c r="D5688">
        <v>0</v>
      </c>
    </row>
    <row r="5689" spans="1:4" ht="12.75">
      <c r="A5689">
        <v>964</v>
      </c>
      <c r="B5689">
        <v>952</v>
      </c>
      <c r="C5689" s="187">
        <v>30.200000762939453</v>
      </c>
      <c r="D5689">
        <v>0</v>
      </c>
    </row>
    <row r="5690" spans="1:4" ht="12.75">
      <c r="A5690">
        <v>964</v>
      </c>
      <c r="B5690">
        <v>955</v>
      </c>
      <c r="C5690" s="187">
        <v>30.200000762939453</v>
      </c>
      <c r="D5690">
        <v>0</v>
      </c>
    </row>
    <row r="5691" spans="1:4" ht="12.75">
      <c r="A5691">
        <v>964</v>
      </c>
      <c r="B5691">
        <v>962</v>
      </c>
      <c r="C5691" s="187">
        <v>27.399999618530273</v>
      </c>
      <c r="D5691">
        <v>0</v>
      </c>
    </row>
    <row r="5692" spans="1:4" ht="12.75">
      <c r="A5692">
        <v>964</v>
      </c>
      <c r="B5692">
        <v>963</v>
      </c>
      <c r="C5692" s="187">
        <v>10.5</v>
      </c>
      <c r="D5692">
        <v>0</v>
      </c>
    </row>
    <row r="5693" spans="1:4" ht="12.75">
      <c r="A5693">
        <v>964</v>
      </c>
      <c r="B5693">
        <v>965</v>
      </c>
      <c r="C5693" s="187">
        <v>14.100000381469727</v>
      </c>
      <c r="D5693">
        <v>0</v>
      </c>
    </row>
    <row r="5694" spans="1:4" ht="12.75">
      <c r="A5694">
        <v>964</v>
      </c>
      <c r="B5694">
        <v>966</v>
      </c>
      <c r="C5694" s="187">
        <v>33.5</v>
      </c>
      <c r="D5694">
        <v>0</v>
      </c>
    </row>
    <row r="5695" spans="1:4" ht="12.75">
      <c r="A5695">
        <v>964</v>
      </c>
      <c r="B5695">
        <v>970</v>
      </c>
      <c r="C5695" s="187">
        <v>66.80000305175781</v>
      </c>
      <c r="D5695">
        <v>0</v>
      </c>
    </row>
    <row r="5696" spans="1:4" ht="12.75">
      <c r="A5696">
        <v>964</v>
      </c>
      <c r="B5696">
        <v>972</v>
      </c>
      <c r="C5696" s="187">
        <v>25.299999237060547</v>
      </c>
      <c r="D5696">
        <v>0</v>
      </c>
    </row>
    <row r="5697" spans="1:4" ht="12.75">
      <c r="A5697">
        <v>964</v>
      </c>
      <c r="B5697">
        <v>974</v>
      </c>
      <c r="C5697" s="187">
        <v>61.5</v>
      </c>
      <c r="D5697">
        <v>0</v>
      </c>
    </row>
    <row r="5698" spans="1:4" ht="12.75">
      <c r="A5698">
        <v>964</v>
      </c>
      <c r="B5698">
        <v>975</v>
      </c>
      <c r="C5698" s="187">
        <v>64</v>
      </c>
      <c r="D5698">
        <v>0</v>
      </c>
    </row>
    <row r="5699" spans="1:4" ht="12.75">
      <c r="A5699">
        <v>964</v>
      </c>
      <c r="B5699">
        <v>976</v>
      </c>
      <c r="C5699" s="187">
        <v>63</v>
      </c>
      <c r="D5699">
        <v>0</v>
      </c>
    </row>
    <row r="5700" spans="1:4" ht="12.75">
      <c r="A5700">
        <v>964</v>
      </c>
      <c r="B5700">
        <v>977</v>
      </c>
      <c r="C5700" s="187">
        <v>57</v>
      </c>
      <c r="D5700">
        <v>0</v>
      </c>
    </row>
    <row r="5701" spans="1:4" ht="12.75">
      <c r="A5701">
        <v>964</v>
      </c>
      <c r="B5701">
        <v>978</v>
      </c>
      <c r="C5701" s="187">
        <v>80</v>
      </c>
      <c r="D5701">
        <v>0</v>
      </c>
    </row>
    <row r="5702" spans="1:4" ht="12.75">
      <c r="A5702">
        <v>964</v>
      </c>
      <c r="B5702">
        <v>979</v>
      </c>
      <c r="C5702" s="187">
        <v>69</v>
      </c>
      <c r="D5702">
        <v>0</v>
      </c>
    </row>
    <row r="5703" spans="1:4" ht="12.75">
      <c r="A5703">
        <v>964</v>
      </c>
      <c r="B5703">
        <v>980</v>
      </c>
      <c r="C5703" s="187">
        <v>78</v>
      </c>
      <c r="D5703">
        <v>0</v>
      </c>
    </row>
    <row r="5704" spans="1:4" ht="12.75">
      <c r="A5704">
        <v>964</v>
      </c>
      <c r="B5704">
        <v>981</v>
      </c>
      <c r="C5704" s="187">
        <v>80.5</v>
      </c>
      <c r="D5704">
        <v>0</v>
      </c>
    </row>
    <row r="5705" spans="1:4" ht="12.75">
      <c r="A5705">
        <v>964</v>
      </c>
      <c r="B5705">
        <v>982</v>
      </c>
      <c r="C5705" s="187">
        <v>111</v>
      </c>
      <c r="D5705">
        <v>0</v>
      </c>
    </row>
    <row r="5706" spans="1:4" ht="12.75">
      <c r="A5706">
        <v>964</v>
      </c>
      <c r="B5706">
        <v>983</v>
      </c>
      <c r="C5706" s="187">
        <v>108</v>
      </c>
      <c r="D5706">
        <v>0</v>
      </c>
    </row>
    <row r="5707" spans="1:4" ht="12.75">
      <c r="A5707">
        <v>964</v>
      </c>
      <c r="B5707">
        <v>984</v>
      </c>
      <c r="C5707" s="187">
        <v>111</v>
      </c>
      <c r="D5707">
        <v>0</v>
      </c>
    </row>
    <row r="5708" spans="1:4" ht="12.75">
      <c r="A5708">
        <v>964</v>
      </c>
      <c r="B5708">
        <v>985</v>
      </c>
      <c r="C5708" s="187">
        <v>111</v>
      </c>
      <c r="D5708">
        <v>0</v>
      </c>
    </row>
    <row r="5709" spans="1:4" ht="12.75">
      <c r="A5709">
        <v>964</v>
      </c>
      <c r="B5709">
        <v>986</v>
      </c>
      <c r="C5709" s="187">
        <v>116</v>
      </c>
      <c r="D5709">
        <v>0</v>
      </c>
    </row>
    <row r="5710" spans="1:4" ht="12.75">
      <c r="A5710">
        <v>965</v>
      </c>
      <c r="B5710">
        <v>499</v>
      </c>
      <c r="C5710" s="187">
        <v>101</v>
      </c>
      <c r="D5710">
        <v>0</v>
      </c>
    </row>
    <row r="5711" spans="1:4" ht="12.75">
      <c r="A5711">
        <v>965</v>
      </c>
      <c r="B5711">
        <v>509</v>
      </c>
      <c r="C5711" s="187">
        <v>94.30000305175781</v>
      </c>
      <c r="D5711">
        <v>0</v>
      </c>
    </row>
    <row r="5712" spans="1:4" ht="12.75">
      <c r="A5712">
        <v>965</v>
      </c>
      <c r="B5712">
        <v>510</v>
      </c>
      <c r="C5712" s="187">
        <v>84</v>
      </c>
      <c r="D5712">
        <v>0</v>
      </c>
    </row>
    <row r="5713" spans="1:4" ht="12.75">
      <c r="A5713">
        <v>965</v>
      </c>
      <c r="B5713">
        <v>511</v>
      </c>
      <c r="C5713" s="187">
        <v>74.0999984741211</v>
      </c>
      <c r="D5713">
        <v>0</v>
      </c>
    </row>
    <row r="5714" spans="1:4" ht="12.75">
      <c r="A5714">
        <v>965</v>
      </c>
      <c r="B5714">
        <v>516</v>
      </c>
      <c r="C5714" s="187">
        <v>60.400001525878906</v>
      </c>
      <c r="D5714">
        <v>0</v>
      </c>
    </row>
    <row r="5715" spans="1:4" ht="12.75">
      <c r="A5715">
        <v>965</v>
      </c>
      <c r="B5715">
        <v>520</v>
      </c>
      <c r="C5715" s="187">
        <v>55.099998474121094</v>
      </c>
      <c r="D5715">
        <v>0</v>
      </c>
    </row>
    <row r="5716" spans="1:4" ht="12.75">
      <c r="A5716">
        <v>965</v>
      </c>
      <c r="B5716">
        <v>522</v>
      </c>
      <c r="C5716" s="187">
        <v>36.79999923706055</v>
      </c>
      <c r="D5716">
        <v>0</v>
      </c>
    </row>
    <row r="5717" spans="1:4" ht="12.75">
      <c r="A5717">
        <v>965</v>
      </c>
      <c r="B5717">
        <v>523</v>
      </c>
      <c r="C5717" s="187">
        <v>31.799999237060547</v>
      </c>
      <c r="D5717">
        <v>0</v>
      </c>
    </row>
    <row r="5718" spans="1:4" ht="12.75">
      <c r="A5718">
        <v>965</v>
      </c>
      <c r="B5718">
        <v>951</v>
      </c>
      <c r="C5718" s="187">
        <v>44.5</v>
      </c>
      <c r="D5718">
        <v>0</v>
      </c>
    </row>
    <row r="5719" spans="1:4" ht="12.75">
      <c r="A5719">
        <v>965</v>
      </c>
      <c r="B5719">
        <v>952</v>
      </c>
      <c r="C5719" s="187">
        <v>42.29999923706055</v>
      </c>
      <c r="D5719">
        <v>0</v>
      </c>
    </row>
    <row r="5720" spans="1:4" ht="12.75">
      <c r="A5720">
        <v>965</v>
      </c>
      <c r="B5720">
        <v>955</v>
      </c>
      <c r="C5720" s="187">
        <v>27.799999237060547</v>
      </c>
      <c r="D5720">
        <v>0</v>
      </c>
    </row>
    <row r="5721" spans="1:4" ht="12.75">
      <c r="A5721">
        <v>965</v>
      </c>
      <c r="B5721">
        <v>962</v>
      </c>
      <c r="C5721" s="187">
        <v>37.20000076293945</v>
      </c>
      <c r="D5721">
        <v>0</v>
      </c>
    </row>
    <row r="5722" spans="1:4" ht="12.75">
      <c r="A5722">
        <v>965</v>
      </c>
      <c r="B5722">
        <v>964</v>
      </c>
      <c r="C5722" s="187">
        <v>14.100000381469727</v>
      </c>
      <c r="D5722">
        <v>0</v>
      </c>
    </row>
    <row r="5723" spans="1:4" ht="12.75">
      <c r="A5723">
        <v>965</v>
      </c>
      <c r="B5723">
        <v>966</v>
      </c>
      <c r="C5723" s="187">
        <v>23.899999618530273</v>
      </c>
      <c r="D5723">
        <v>0</v>
      </c>
    </row>
    <row r="5724" spans="1:4" ht="12.75">
      <c r="A5724">
        <v>965</v>
      </c>
      <c r="B5724">
        <v>970</v>
      </c>
      <c r="C5724" s="187">
        <v>53.70000076293945</v>
      </c>
      <c r="D5724">
        <v>0</v>
      </c>
    </row>
    <row r="5725" spans="1:4" ht="12.75">
      <c r="A5725">
        <v>965</v>
      </c>
      <c r="B5725">
        <v>972</v>
      </c>
      <c r="C5725" s="187">
        <v>14.800000190734863</v>
      </c>
      <c r="D5725">
        <v>0</v>
      </c>
    </row>
    <row r="5726" spans="1:4" ht="12.75">
      <c r="A5726">
        <v>965</v>
      </c>
      <c r="B5726">
        <v>973</v>
      </c>
      <c r="C5726" s="187">
        <v>64</v>
      </c>
      <c r="D5726">
        <v>0</v>
      </c>
    </row>
    <row r="5727" spans="1:4" ht="12.75">
      <c r="A5727">
        <v>965</v>
      </c>
      <c r="B5727">
        <v>974</v>
      </c>
      <c r="C5727" s="187">
        <v>47.70000076293945</v>
      </c>
      <c r="D5727">
        <v>0</v>
      </c>
    </row>
    <row r="5728" spans="1:4" ht="12.75">
      <c r="A5728">
        <v>965</v>
      </c>
      <c r="B5728">
        <v>975</v>
      </c>
      <c r="C5728" s="187">
        <v>50</v>
      </c>
      <c r="D5728">
        <v>0</v>
      </c>
    </row>
    <row r="5729" spans="1:4" ht="12.75">
      <c r="A5729">
        <v>965</v>
      </c>
      <c r="B5729">
        <v>976</v>
      </c>
      <c r="C5729" s="187">
        <v>49.79999923706055</v>
      </c>
      <c r="D5729">
        <v>0</v>
      </c>
    </row>
    <row r="5730" spans="1:4" ht="12.75">
      <c r="A5730">
        <v>965</v>
      </c>
      <c r="B5730">
        <v>977</v>
      </c>
      <c r="C5730" s="187">
        <v>45.400001525878906</v>
      </c>
      <c r="D5730">
        <v>0</v>
      </c>
    </row>
    <row r="5731" spans="1:4" ht="12.75">
      <c r="A5731">
        <v>965</v>
      </c>
      <c r="B5731">
        <v>982</v>
      </c>
      <c r="C5731" s="187">
        <v>105</v>
      </c>
      <c r="D5731">
        <v>0</v>
      </c>
    </row>
    <row r="5732" spans="1:4" ht="12.75">
      <c r="A5732">
        <v>965</v>
      </c>
      <c r="B5732">
        <v>983</v>
      </c>
      <c r="C5732" s="187">
        <v>105</v>
      </c>
      <c r="D5732">
        <v>0</v>
      </c>
    </row>
    <row r="5733" spans="1:4" ht="12.75">
      <c r="A5733">
        <v>965</v>
      </c>
      <c r="B5733">
        <v>984</v>
      </c>
      <c r="C5733" s="187">
        <v>106</v>
      </c>
      <c r="D5733">
        <v>0</v>
      </c>
    </row>
    <row r="5734" spans="1:4" ht="12.75">
      <c r="A5734">
        <v>965</v>
      </c>
      <c r="B5734">
        <v>985</v>
      </c>
      <c r="C5734" s="187">
        <v>107</v>
      </c>
      <c r="D5734">
        <v>0</v>
      </c>
    </row>
    <row r="5735" spans="1:4" ht="12.75">
      <c r="A5735">
        <v>965</v>
      </c>
      <c r="B5735">
        <v>986</v>
      </c>
      <c r="C5735" s="187">
        <v>111</v>
      </c>
      <c r="D5735">
        <v>0</v>
      </c>
    </row>
    <row r="5736" spans="1:4" ht="12.75">
      <c r="A5736">
        <v>966</v>
      </c>
      <c r="B5736">
        <v>523</v>
      </c>
      <c r="C5736" s="187">
        <v>45.5</v>
      </c>
      <c r="D5736">
        <v>0</v>
      </c>
    </row>
    <row r="5737" spans="1:4" ht="12.75">
      <c r="A5737">
        <v>966</v>
      </c>
      <c r="B5737">
        <v>955</v>
      </c>
      <c r="C5737" s="187">
        <v>22.200000762939453</v>
      </c>
      <c r="D5737">
        <v>0</v>
      </c>
    </row>
    <row r="5738" spans="1:4" ht="12.75">
      <c r="A5738">
        <v>966</v>
      </c>
      <c r="B5738">
        <v>962</v>
      </c>
      <c r="C5738" s="187">
        <v>47.599998474121094</v>
      </c>
      <c r="D5738">
        <v>0</v>
      </c>
    </row>
    <row r="5739" spans="1:4" ht="12.75">
      <c r="A5739">
        <v>966</v>
      </c>
      <c r="B5739">
        <v>963</v>
      </c>
      <c r="C5739" s="187">
        <v>42.099998474121094</v>
      </c>
      <c r="D5739">
        <v>0</v>
      </c>
    </row>
    <row r="5740" spans="1:4" ht="12.75">
      <c r="A5740">
        <v>966</v>
      </c>
      <c r="B5740">
        <v>964</v>
      </c>
      <c r="C5740" s="187">
        <v>33.5</v>
      </c>
      <c r="D5740">
        <v>0</v>
      </c>
    </row>
    <row r="5741" spans="1:4" ht="12.75">
      <c r="A5741">
        <v>966</v>
      </c>
      <c r="B5741">
        <v>965</v>
      </c>
      <c r="C5741" s="187">
        <v>23.899999618530273</v>
      </c>
      <c r="D5741">
        <v>0</v>
      </c>
    </row>
    <row r="5742" spans="1:4" ht="12.75">
      <c r="A5742">
        <v>966</v>
      </c>
      <c r="B5742">
        <v>967</v>
      </c>
      <c r="C5742" s="187">
        <v>6.699999809265137</v>
      </c>
      <c r="D5742">
        <v>0</v>
      </c>
    </row>
    <row r="5743" spans="1:4" ht="12.75">
      <c r="A5743">
        <v>966</v>
      </c>
      <c r="B5743">
        <v>970</v>
      </c>
      <c r="C5743" s="187">
        <v>37.5</v>
      </c>
      <c r="D5743">
        <v>0</v>
      </c>
    </row>
    <row r="5744" spans="1:4" ht="12.75">
      <c r="A5744">
        <v>966</v>
      </c>
      <c r="B5744">
        <v>972</v>
      </c>
      <c r="C5744" s="187">
        <v>32</v>
      </c>
      <c r="D5744">
        <v>0</v>
      </c>
    </row>
    <row r="5745" spans="1:4" ht="12.75">
      <c r="A5745">
        <v>966</v>
      </c>
      <c r="B5745">
        <v>973</v>
      </c>
      <c r="C5745" s="187">
        <v>56.5</v>
      </c>
      <c r="D5745">
        <v>0</v>
      </c>
    </row>
    <row r="5746" spans="1:4" ht="12.75">
      <c r="A5746">
        <v>966</v>
      </c>
      <c r="B5746">
        <v>974</v>
      </c>
      <c r="C5746" s="187">
        <v>43.099998474121094</v>
      </c>
      <c r="D5746">
        <v>0</v>
      </c>
    </row>
    <row r="5747" spans="1:4" ht="12.75">
      <c r="A5747">
        <v>966</v>
      </c>
      <c r="B5747">
        <v>975</v>
      </c>
      <c r="C5747" s="187">
        <v>48.599998474121094</v>
      </c>
      <c r="D5747">
        <v>0</v>
      </c>
    </row>
    <row r="5748" spans="1:4" ht="12.75">
      <c r="A5748">
        <v>966</v>
      </c>
      <c r="B5748">
        <v>976</v>
      </c>
      <c r="C5748" s="187">
        <v>49.400001525878906</v>
      </c>
      <c r="D5748">
        <v>0</v>
      </c>
    </row>
    <row r="5749" spans="1:4" ht="12.75">
      <c r="A5749">
        <v>966</v>
      </c>
      <c r="B5749">
        <v>977</v>
      </c>
      <c r="C5749" s="187">
        <v>52.5</v>
      </c>
      <c r="D5749">
        <v>0</v>
      </c>
    </row>
    <row r="5750" spans="1:4" ht="12.75">
      <c r="A5750">
        <v>966</v>
      </c>
      <c r="B5750">
        <v>979</v>
      </c>
      <c r="C5750" s="187">
        <v>71</v>
      </c>
      <c r="D5750">
        <v>0</v>
      </c>
    </row>
    <row r="5751" spans="1:4" ht="12.75">
      <c r="A5751">
        <v>966</v>
      </c>
      <c r="B5751">
        <v>980</v>
      </c>
      <c r="C5751" s="187">
        <v>82.5</v>
      </c>
      <c r="D5751">
        <v>0</v>
      </c>
    </row>
    <row r="5752" spans="1:4" ht="12.75">
      <c r="A5752">
        <v>966</v>
      </c>
      <c r="B5752">
        <v>981</v>
      </c>
      <c r="C5752" s="187">
        <v>86.5</v>
      </c>
      <c r="D5752">
        <v>0</v>
      </c>
    </row>
    <row r="5753" spans="1:4" ht="12.75">
      <c r="A5753">
        <v>966</v>
      </c>
      <c r="B5753">
        <v>982</v>
      </c>
      <c r="C5753" s="187">
        <v>118</v>
      </c>
      <c r="D5753">
        <v>0</v>
      </c>
    </row>
    <row r="5754" spans="1:4" ht="12.75">
      <c r="A5754">
        <v>966</v>
      </c>
      <c r="B5754">
        <v>983</v>
      </c>
      <c r="C5754" s="187">
        <v>122</v>
      </c>
      <c r="D5754">
        <v>0</v>
      </c>
    </row>
    <row r="5755" spans="1:4" ht="12.75">
      <c r="A5755">
        <v>966</v>
      </c>
      <c r="B5755">
        <v>984</v>
      </c>
      <c r="C5755" s="187">
        <v>122</v>
      </c>
      <c r="D5755">
        <v>0</v>
      </c>
    </row>
    <row r="5756" spans="1:4" ht="12.75">
      <c r="A5756">
        <v>966</v>
      </c>
      <c r="B5756">
        <v>985</v>
      </c>
      <c r="C5756" s="187">
        <v>123</v>
      </c>
      <c r="D5756">
        <v>0</v>
      </c>
    </row>
    <row r="5757" spans="1:4" ht="12.75">
      <c r="A5757">
        <v>966</v>
      </c>
      <c r="B5757">
        <v>986</v>
      </c>
      <c r="C5757" s="187">
        <v>125</v>
      </c>
      <c r="D5757">
        <v>0</v>
      </c>
    </row>
    <row r="5758" spans="1:4" ht="12.75">
      <c r="A5758">
        <v>967</v>
      </c>
      <c r="B5758">
        <v>956</v>
      </c>
      <c r="C5758" s="187">
        <v>5.800000190734863</v>
      </c>
      <c r="D5758">
        <v>0</v>
      </c>
    </row>
    <row r="5759" spans="1:4" ht="12.75">
      <c r="A5759">
        <v>967</v>
      </c>
      <c r="B5759">
        <v>966</v>
      </c>
      <c r="C5759" s="187">
        <v>6.699999809265137</v>
      </c>
      <c r="D5759">
        <v>0</v>
      </c>
    </row>
    <row r="5760" spans="1:4" ht="12.75">
      <c r="A5760">
        <v>967</v>
      </c>
      <c r="B5760">
        <v>968</v>
      </c>
      <c r="C5760" s="187">
        <v>18.100000381469727</v>
      </c>
      <c r="D5760">
        <v>0</v>
      </c>
    </row>
    <row r="5761" spans="1:4" ht="12.75">
      <c r="A5761">
        <v>968</v>
      </c>
      <c r="B5761">
        <v>967</v>
      </c>
      <c r="C5761" s="187">
        <v>18.100000381469727</v>
      </c>
      <c r="D5761">
        <v>0</v>
      </c>
    </row>
    <row r="5762" spans="1:4" ht="12.75">
      <c r="A5762">
        <v>968</v>
      </c>
      <c r="B5762">
        <v>969</v>
      </c>
      <c r="C5762" s="187">
        <v>18.600000381469727</v>
      </c>
      <c r="D5762">
        <v>0</v>
      </c>
    </row>
    <row r="5763" spans="1:4" ht="12.75">
      <c r="A5763">
        <v>969</v>
      </c>
      <c r="B5763">
        <v>968</v>
      </c>
      <c r="C5763" s="187">
        <v>18.600000381469727</v>
      </c>
      <c r="D5763">
        <v>0</v>
      </c>
    </row>
    <row r="5764" spans="1:4" ht="12.75">
      <c r="A5764">
        <v>969</v>
      </c>
      <c r="B5764">
        <v>970</v>
      </c>
      <c r="C5764" s="187">
        <v>12.899999618530273</v>
      </c>
      <c r="D5764">
        <v>0</v>
      </c>
    </row>
    <row r="5765" spans="1:4" ht="12.75">
      <c r="A5765">
        <v>969</v>
      </c>
      <c r="B5765">
        <v>971</v>
      </c>
      <c r="C5765" s="187">
        <v>13.199999809265137</v>
      </c>
      <c r="D5765">
        <v>0</v>
      </c>
    </row>
    <row r="5766" spans="1:4" ht="12.75">
      <c r="A5766">
        <v>970</v>
      </c>
      <c r="B5766">
        <v>499</v>
      </c>
      <c r="C5766" s="187">
        <v>143</v>
      </c>
      <c r="D5766">
        <v>0</v>
      </c>
    </row>
    <row r="5767" spans="1:4" ht="12.75">
      <c r="A5767">
        <v>970</v>
      </c>
      <c r="B5767">
        <v>509</v>
      </c>
      <c r="C5767" s="187">
        <v>138</v>
      </c>
      <c r="D5767">
        <v>0</v>
      </c>
    </row>
    <row r="5768" spans="1:4" ht="12.75">
      <c r="A5768">
        <v>970</v>
      </c>
      <c r="B5768">
        <v>510</v>
      </c>
      <c r="C5768" s="187">
        <v>132</v>
      </c>
      <c r="D5768">
        <v>0</v>
      </c>
    </row>
    <row r="5769" spans="1:4" ht="12.75">
      <c r="A5769">
        <v>970</v>
      </c>
      <c r="B5769">
        <v>511</v>
      </c>
      <c r="C5769" s="187">
        <v>124</v>
      </c>
      <c r="D5769">
        <v>0</v>
      </c>
    </row>
    <row r="5770" spans="1:4" ht="12.75">
      <c r="A5770">
        <v>970</v>
      </c>
      <c r="B5770">
        <v>516</v>
      </c>
      <c r="C5770" s="187">
        <v>113.19999694824219</v>
      </c>
      <c r="D5770">
        <v>0</v>
      </c>
    </row>
    <row r="5771" spans="1:4" ht="12.75">
      <c r="A5771">
        <v>970</v>
      </c>
      <c r="B5771">
        <v>523</v>
      </c>
      <c r="C5771" s="187">
        <v>81.19999694824219</v>
      </c>
      <c r="D5771">
        <v>0</v>
      </c>
    </row>
    <row r="5772" spans="1:4" ht="12.75">
      <c r="A5772">
        <v>970</v>
      </c>
      <c r="B5772">
        <v>962</v>
      </c>
      <c r="C5772" s="187">
        <v>83.69999694824219</v>
      </c>
      <c r="D5772">
        <v>0</v>
      </c>
    </row>
    <row r="5773" spans="1:4" ht="12.75">
      <c r="A5773">
        <v>970</v>
      </c>
      <c r="B5773">
        <v>963</v>
      </c>
      <c r="C5773" s="187">
        <v>76.30000305175781</v>
      </c>
      <c r="D5773">
        <v>0</v>
      </c>
    </row>
    <row r="5774" spans="1:4" ht="12.75">
      <c r="A5774">
        <v>970</v>
      </c>
      <c r="B5774">
        <v>964</v>
      </c>
      <c r="C5774" s="187">
        <v>66.80000305175781</v>
      </c>
      <c r="D5774">
        <v>0</v>
      </c>
    </row>
    <row r="5775" spans="1:4" ht="12.75">
      <c r="A5775">
        <v>970</v>
      </c>
      <c r="B5775">
        <v>965</v>
      </c>
      <c r="C5775" s="187">
        <v>53.70000076293945</v>
      </c>
      <c r="D5775">
        <v>0</v>
      </c>
    </row>
    <row r="5776" spans="1:4" ht="12.75">
      <c r="A5776">
        <v>970</v>
      </c>
      <c r="B5776">
        <v>966</v>
      </c>
      <c r="C5776" s="187">
        <v>37.5</v>
      </c>
      <c r="D5776">
        <v>0</v>
      </c>
    </row>
    <row r="5777" spans="1:4" ht="12.75">
      <c r="A5777">
        <v>970</v>
      </c>
      <c r="B5777">
        <v>969</v>
      </c>
      <c r="C5777" s="187">
        <v>12.899999618530273</v>
      </c>
      <c r="D5777">
        <v>0</v>
      </c>
    </row>
    <row r="5778" spans="1:4" ht="12.75">
      <c r="A5778">
        <v>970</v>
      </c>
      <c r="B5778">
        <v>971</v>
      </c>
      <c r="C5778" s="187">
        <v>12.899999618530273</v>
      </c>
      <c r="D5778">
        <v>0</v>
      </c>
    </row>
    <row r="5779" spans="1:4" ht="12.75">
      <c r="A5779">
        <v>970</v>
      </c>
      <c r="B5779">
        <v>972</v>
      </c>
      <c r="C5779" s="187">
        <v>54.5</v>
      </c>
      <c r="D5779">
        <v>0</v>
      </c>
    </row>
    <row r="5780" spans="1:4" ht="12.75">
      <c r="A5780">
        <v>970</v>
      </c>
      <c r="B5780">
        <v>973</v>
      </c>
      <c r="C5780" s="187">
        <v>31.799999237060547</v>
      </c>
      <c r="D5780">
        <v>0</v>
      </c>
    </row>
    <row r="5781" spans="1:4" ht="12.75">
      <c r="A5781">
        <v>970</v>
      </c>
      <c r="B5781">
        <v>974</v>
      </c>
      <c r="C5781" s="187">
        <v>31.700000762939453</v>
      </c>
      <c r="D5781">
        <v>0</v>
      </c>
    </row>
    <row r="5782" spans="1:4" ht="12.75">
      <c r="A5782">
        <v>970</v>
      </c>
      <c r="B5782">
        <v>976</v>
      </c>
      <c r="C5782" s="187">
        <v>41.5</v>
      </c>
      <c r="D5782">
        <v>0</v>
      </c>
    </row>
    <row r="5783" spans="1:4" ht="12.75">
      <c r="A5783">
        <v>970</v>
      </c>
      <c r="B5783">
        <v>977</v>
      </c>
      <c r="C5783" s="187">
        <v>54</v>
      </c>
      <c r="D5783">
        <v>0</v>
      </c>
    </row>
    <row r="5784" spans="1:4" ht="12.75">
      <c r="A5784">
        <v>971</v>
      </c>
      <c r="B5784">
        <v>969</v>
      </c>
      <c r="C5784" s="187">
        <v>13.199999809265137</v>
      </c>
      <c r="D5784">
        <v>0</v>
      </c>
    </row>
    <row r="5785" spans="1:4" ht="12.75">
      <c r="A5785">
        <v>971</v>
      </c>
      <c r="B5785">
        <v>970</v>
      </c>
      <c r="C5785" s="187">
        <v>12.899999618530273</v>
      </c>
      <c r="D5785">
        <v>0</v>
      </c>
    </row>
    <row r="5786" spans="1:4" ht="12.75">
      <c r="A5786">
        <v>971</v>
      </c>
      <c r="B5786">
        <v>973</v>
      </c>
      <c r="C5786" s="187">
        <v>40.5</v>
      </c>
      <c r="D5786">
        <v>0</v>
      </c>
    </row>
    <row r="5787" spans="1:4" ht="12.75">
      <c r="A5787">
        <v>971</v>
      </c>
      <c r="B5787">
        <v>974</v>
      </c>
      <c r="C5787" s="187">
        <v>42.70000076293945</v>
      </c>
      <c r="D5787">
        <v>0</v>
      </c>
    </row>
    <row r="5788" spans="1:4" ht="12.75">
      <c r="A5788">
        <v>971</v>
      </c>
      <c r="B5788">
        <v>977</v>
      </c>
      <c r="C5788" s="187">
        <v>65</v>
      </c>
      <c r="D5788">
        <v>0</v>
      </c>
    </row>
    <row r="5789" spans="1:4" ht="12.75">
      <c r="A5789">
        <v>972</v>
      </c>
      <c r="B5789">
        <v>499</v>
      </c>
      <c r="C5789" s="187">
        <v>93</v>
      </c>
      <c r="D5789">
        <v>0</v>
      </c>
    </row>
    <row r="5790" spans="1:4" ht="12.75">
      <c r="A5790">
        <v>972</v>
      </c>
      <c r="B5790">
        <v>509</v>
      </c>
      <c r="C5790" s="187">
        <v>87</v>
      </c>
      <c r="D5790">
        <v>0</v>
      </c>
    </row>
    <row r="5791" spans="1:4" ht="12.75">
      <c r="A5791">
        <v>972</v>
      </c>
      <c r="B5791">
        <v>510</v>
      </c>
      <c r="C5791" s="187">
        <v>79</v>
      </c>
      <c r="D5791">
        <v>0</v>
      </c>
    </row>
    <row r="5792" spans="1:4" ht="12.75">
      <c r="A5792">
        <v>972</v>
      </c>
      <c r="B5792">
        <v>511</v>
      </c>
      <c r="C5792" s="187">
        <v>70.5</v>
      </c>
      <c r="D5792">
        <v>0</v>
      </c>
    </row>
    <row r="5793" spans="1:4" ht="12.75">
      <c r="A5793">
        <v>972</v>
      </c>
      <c r="B5793">
        <v>515</v>
      </c>
      <c r="C5793" s="187">
        <v>79.5</v>
      </c>
      <c r="D5793">
        <v>0</v>
      </c>
    </row>
    <row r="5794" spans="1:4" ht="12.75">
      <c r="A5794">
        <v>972</v>
      </c>
      <c r="B5794">
        <v>516</v>
      </c>
      <c r="C5794" s="187">
        <v>60.5</v>
      </c>
      <c r="D5794">
        <v>0</v>
      </c>
    </row>
    <row r="5795" spans="1:4" ht="12.75">
      <c r="A5795">
        <v>972</v>
      </c>
      <c r="B5795">
        <v>518</v>
      </c>
      <c r="C5795" s="187">
        <v>69.5</v>
      </c>
      <c r="D5795">
        <v>0</v>
      </c>
    </row>
    <row r="5796" spans="1:4" ht="12.75">
      <c r="A5796">
        <v>972</v>
      </c>
      <c r="B5796">
        <v>520</v>
      </c>
      <c r="C5796" s="187">
        <v>58.5</v>
      </c>
      <c r="D5796">
        <v>0</v>
      </c>
    </row>
    <row r="5797" spans="1:4" ht="12.75">
      <c r="A5797">
        <v>972</v>
      </c>
      <c r="B5797">
        <v>521</v>
      </c>
      <c r="C5797" s="187">
        <v>61</v>
      </c>
      <c r="D5797">
        <v>0</v>
      </c>
    </row>
    <row r="5798" spans="1:4" ht="12.75">
      <c r="A5798">
        <v>972</v>
      </c>
      <c r="B5798">
        <v>522</v>
      </c>
      <c r="C5798" s="187">
        <v>44</v>
      </c>
      <c r="D5798">
        <v>0</v>
      </c>
    </row>
    <row r="5799" spans="1:4" ht="12.75">
      <c r="A5799">
        <v>972</v>
      </c>
      <c r="B5799">
        <v>545</v>
      </c>
      <c r="C5799" s="187">
        <v>65.5</v>
      </c>
      <c r="D5799">
        <v>0</v>
      </c>
    </row>
    <row r="5800" spans="1:4" ht="12.75">
      <c r="A5800">
        <v>972</v>
      </c>
      <c r="B5800">
        <v>547</v>
      </c>
      <c r="C5800" s="187">
        <v>58</v>
      </c>
      <c r="D5800">
        <v>0</v>
      </c>
    </row>
    <row r="5801" spans="1:4" ht="12.75">
      <c r="A5801">
        <v>972</v>
      </c>
      <c r="B5801">
        <v>955</v>
      </c>
      <c r="C5801" s="187">
        <v>42</v>
      </c>
      <c r="D5801">
        <v>0</v>
      </c>
    </row>
    <row r="5802" spans="1:4" ht="12.75">
      <c r="A5802">
        <v>972</v>
      </c>
      <c r="B5802">
        <v>962</v>
      </c>
      <c r="C5802" s="187">
        <v>50.5</v>
      </c>
      <c r="D5802">
        <v>0</v>
      </c>
    </row>
    <row r="5803" spans="1:4" ht="12.75">
      <c r="A5803">
        <v>972</v>
      </c>
      <c r="B5803">
        <v>964</v>
      </c>
      <c r="C5803" s="187">
        <v>25.299999237060547</v>
      </c>
      <c r="D5803">
        <v>0</v>
      </c>
    </row>
    <row r="5804" spans="1:4" ht="12.75">
      <c r="A5804">
        <v>972</v>
      </c>
      <c r="B5804">
        <v>965</v>
      </c>
      <c r="C5804" s="187">
        <v>14.800000190734863</v>
      </c>
      <c r="D5804">
        <v>0</v>
      </c>
    </row>
    <row r="5805" spans="1:4" ht="12.75">
      <c r="A5805">
        <v>972</v>
      </c>
      <c r="B5805">
        <v>966</v>
      </c>
      <c r="C5805" s="187">
        <v>32</v>
      </c>
      <c r="D5805">
        <v>0</v>
      </c>
    </row>
    <row r="5806" spans="1:4" ht="12.75">
      <c r="A5806">
        <v>972</v>
      </c>
      <c r="B5806">
        <v>970</v>
      </c>
      <c r="C5806" s="187">
        <v>54.5</v>
      </c>
      <c r="D5806">
        <v>0</v>
      </c>
    </row>
    <row r="5807" spans="1:4" ht="12.75">
      <c r="A5807">
        <v>972</v>
      </c>
      <c r="B5807">
        <v>974</v>
      </c>
      <c r="C5807" s="187">
        <v>39.400001525878906</v>
      </c>
      <c r="D5807">
        <v>0</v>
      </c>
    </row>
    <row r="5808" spans="1:4" ht="12.75">
      <c r="A5808">
        <v>972</v>
      </c>
      <c r="B5808">
        <v>975</v>
      </c>
      <c r="C5808" s="187">
        <v>40.099998474121094</v>
      </c>
      <c r="D5808">
        <v>0</v>
      </c>
    </row>
    <row r="5809" spans="1:4" ht="12.75">
      <c r="A5809">
        <v>972</v>
      </c>
      <c r="B5809">
        <v>976</v>
      </c>
      <c r="C5809" s="187">
        <v>39.099998474121094</v>
      </c>
      <c r="D5809">
        <v>0</v>
      </c>
    </row>
    <row r="5810" spans="1:4" ht="12.75">
      <c r="A5810">
        <v>972</v>
      </c>
      <c r="B5810">
        <v>977</v>
      </c>
      <c r="C5810" s="187">
        <v>31.799999237060547</v>
      </c>
      <c r="D5810">
        <v>0</v>
      </c>
    </row>
    <row r="5811" spans="1:4" ht="12.75">
      <c r="A5811">
        <v>972</v>
      </c>
      <c r="B5811">
        <v>978</v>
      </c>
      <c r="C5811" s="187">
        <v>55</v>
      </c>
      <c r="D5811">
        <v>0</v>
      </c>
    </row>
    <row r="5812" spans="1:4" ht="12.75">
      <c r="A5812">
        <v>972</v>
      </c>
      <c r="B5812">
        <v>979</v>
      </c>
      <c r="C5812" s="187">
        <v>45.599998474121094</v>
      </c>
      <c r="D5812">
        <v>0</v>
      </c>
    </row>
    <row r="5813" spans="1:4" ht="12.75">
      <c r="A5813">
        <v>972</v>
      </c>
      <c r="B5813">
        <v>980</v>
      </c>
      <c r="C5813" s="187">
        <v>56</v>
      </c>
      <c r="D5813">
        <v>0</v>
      </c>
    </row>
    <row r="5814" spans="1:4" ht="12.75">
      <c r="A5814">
        <v>972</v>
      </c>
      <c r="B5814">
        <v>981</v>
      </c>
      <c r="C5814" s="187">
        <v>59</v>
      </c>
      <c r="D5814">
        <v>0</v>
      </c>
    </row>
    <row r="5815" spans="1:4" ht="12.75">
      <c r="A5815">
        <v>972</v>
      </c>
      <c r="B5815">
        <v>982</v>
      </c>
      <c r="C5815" s="187">
        <v>90.5</v>
      </c>
      <c r="D5815">
        <v>0</v>
      </c>
    </row>
    <row r="5816" spans="1:4" ht="12.75">
      <c r="A5816">
        <v>972</v>
      </c>
      <c r="B5816">
        <v>983</v>
      </c>
      <c r="C5816" s="187">
        <v>92</v>
      </c>
      <c r="D5816">
        <v>0</v>
      </c>
    </row>
    <row r="5817" spans="1:4" ht="12.75">
      <c r="A5817">
        <v>972</v>
      </c>
      <c r="B5817">
        <v>984</v>
      </c>
      <c r="C5817" s="187">
        <v>93</v>
      </c>
      <c r="D5817">
        <v>0</v>
      </c>
    </row>
    <row r="5818" spans="1:4" ht="12.75">
      <c r="A5818">
        <v>972</v>
      </c>
      <c r="B5818">
        <v>985</v>
      </c>
      <c r="C5818" s="187">
        <v>93.5</v>
      </c>
      <c r="D5818">
        <v>0</v>
      </c>
    </row>
    <row r="5819" spans="1:4" ht="12.75">
      <c r="A5819">
        <v>972</v>
      </c>
      <c r="B5819">
        <v>986</v>
      </c>
      <c r="C5819" s="187">
        <v>97</v>
      </c>
      <c r="D5819">
        <v>0</v>
      </c>
    </row>
    <row r="5820" spans="1:4" ht="12.75">
      <c r="A5820">
        <v>973</v>
      </c>
      <c r="B5820">
        <v>965</v>
      </c>
      <c r="C5820" s="187">
        <v>64</v>
      </c>
      <c r="D5820">
        <v>0</v>
      </c>
    </row>
    <row r="5821" spans="1:4" ht="12.75">
      <c r="A5821">
        <v>973</v>
      </c>
      <c r="B5821">
        <v>966</v>
      </c>
      <c r="C5821" s="187">
        <v>56.5</v>
      </c>
      <c r="D5821">
        <v>0</v>
      </c>
    </row>
    <row r="5822" spans="1:4" ht="12.75">
      <c r="A5822">
        <v>973</v>
      </c>
      <c r="B5822">
        <v>970</v>
      </c>
      <c r="C5822" s="187">
        <v>31.799999237060547</v>
      </c>
      <c r="D5822">
        <v>0</v>
      </c>
    </row>
    <row r="5823" spans="1:4" ht="12.75">
      <c r="A5823">
        <v>973</v>
      </c>
      <c r="B5823">
        <v>971</v>
      </c>
      <c r="C5823" s="187">
        <v>40.5</v>
      </c>
      <c r="D5823">
        <v>0</v>
      </c>
    </row>
    <row r="5824" spans="1:4" ht="12.75">
      <c r="A5824">
        <v>973</v>
      </c>
      <c r="B5824">
        <v>974</v>
      </c>
      <c r="C5824" s="187">
        <v>17.600000381469727</v>
      </c>
      <c r="D5824">
        <v>0</v>
      </c>
    </row>
    <row r="5825" spans="1:4" ht="12.75">
      <c r="A5825">
        <v>973</v>
      </c>
      <c r="B5825">
        <v>975</v>
      </c>
      <c r="C5825" s="187">
        <v>19.899999618530273</v>
      </c>
      <c r="D5825">
        <v>0</v>
      </c>
    </row>
    <row r="5826" spans="1:4" ht="12.75">
      <c r="A5826">
        <v>974</v>
      </c>
      <c r="B5826">
        <v>499</v>
      </c>
      <c r="C5826" s="187">
        <v>116</v>
      </c>
      <c r="D5826">
        <v>0</v>
      </c>
    </row>
    <row r="5827" spans="1:4" ht="12.75">
      <c r="A5827">
        <v>974</v>
      </c>
      <c r="B5827">
        <v>509</v>
      </c>
      <c r="C5827" s="187">
        <v>112</v>
      </c>
      <c r="D5827">
        <v>0</v>
      </c>
    </row>
    <row r="5828" spans="1:4" ht="12.75">
      <c r="A5828">
        <v>974</v>
      </c>
      <c r="B5828">
        <v>510</v>
      </c>
      <c r="C5828" s="187">
        <v>112</v>
      </c>
      <c r="D5828">
        <v>0</v>
      </c>
    </row>
    <row r="5829" spans="1:4" ht="12.75">
      <c r="A5829">
        <v>974</v>
      </c>
      <c r="B5829">
        <v>511</v>
      </c>
      <c r="C5829" s="187">
        <v>104</v>
      </c>
      <c r="D5829">
        <v>0</v>
      </c>
    </row>
    <row r="5830" spans="1:4" ht="12.75">
      <c r="A5830">
        <v>974</v>
      </c>
      <c r="B5830">
        <v>512</v>
      </c>
      <c r="C5830" s="187">
        <v>140</v>
      </c>
      <c r="D5830">
        <v>0</v>
      </c>
    </row>
    <row r="5831" spans="1:4" ht="12.75">
      <c r="A5831">
        <v>974</v>
      </c>
      <c r="B5831">
        <v>516</v>
      </c>
      <c r="C5831" s="187">
        <v>97.5</v>
      </c>
      <c r="D5831">
        <v>0</v>
      </c>
    </row>
    <row r="5832" spans="1:4" ht="12.75">
      <c r="A5832">
        <v>974</v>
      </c>
      <c r="B5832">
        <v>518</v>
      </c>
      <c r="C5832" s="187">
        <v>107</v>
      </c>
      <c r="D5832">
        <v>0</v>
      </c>
    </row>
    <row r="5833" spans="1:4" ht="12.75">
      <c r="A5833">
        <v>974</v>
      </c>
      <c r="B5833">
        <v>520</v>
      </c>
      <c r="C5833" s="187">
        <v>97</v>
      </c>
      <c r="D5833">
        <v>0</v>
      </c>
    </row>
    <row r="5834" spans="1:4" ht="12.75">
      <c r="A5834">
        <v>974</v>
      </c>
      <c r="B5834">
        <v>521</v>
      </c>
      <c r="C5834" s="187">
        <v>101</v>
      </c>
      <c r="D5834">
        <v>0</v>
      </c>
    </row>
    <row r="5835" spans="1:4" ht="12.75">
      <c r="A5835">
        <v>974</v>
      </c>
      <c r="B5835">
        <v>964</v>
      </c>
      <c r="C5835" s="187">
        <v>61.5</v>
      </c>
      <c r="D5835">
        <v>0</v>
      </c>
    </row>
    <row r="5836" spans="1:4" ht="12.75">
      <c r="A5836">
        <v>974</v>
      </c>
      <c r="B5836">
        <v>965</v>
      </c>
      <c r="C5836" s="187">
        <v>47.70000076293945</v>
      </c>
      <c r="D5836">
        <v>0</v>
      </c>
    </row>
    <row r="5837" spans="1:4" ht="12.75">
      <c r="A5837">
        <v>974</v>
      </c>
      <c r="B5837">
        <v>966</v>
      </c>
      <c r="C5837" s="187">
        <v>43.099998474121094</v>
      </c>
      <c r="D5837">
        <v>0</v>
      </c>
    </row>
    <row r="5838" spans="1:4" ht="12.75">
      <c r="A5838">
        <v>974</v>
      </c>
      <c r="B5838">
        <v>970</v>
      </c>
      <c r="C5838" s="187">
        <v>31.700000762939453</v>
      </c>
      <c r="D5838">
        <v>0</v>
      </c>
    </row>
    <row r="5839" spans="1:4" ht="12.75">
      <c r="A5839">
        <v>974</v>
      </c>
      <c r="B5839">
        <v>971</v>
      </c>
      <c r="C5839" s="187">
        <v>42.70000076293945</v>
      </c>
      <c r="D5839">
        <v>0</v>
      </c>
    </row>
    <row r="5840" spans="1:4" ht="12.75">
      <c r="A5840">
        <v>974</v>
      </c>
      <c r="B5840">
        <v>972</v>
      </c>
      <c r="C5840" s="187">
        <v>39.400001525878906</v>
      </c>
      <c r="D5840">
        <v>0</v>
      </c>
    </row>
    <row r="5841" spans="1:4" ht="12.75">
      <c r="A5841">
        <v>974</v>
      </c>
      <c r="B5841">
        <v>973</v>
      </c>
      <c r="C5841" s="187">
        <v>17.600000381469727</v>
      </c>
      <c r="D5841">
        <v>0</v>
      </c>
    </row>
    <row r="5842" spans="1:4" ht="12.75">
      <c r="A5842">
        <v>974</v>
      </c>
      <c r="B5842">
        <v>975</v>
      </c>
      <c r="C5842" s="187">
        <v>7.5</v>
      </c>
      <c r="D5842">
        <v>0</v>
      </c>
    </row>
    <row r="5843" spans="1:4" ht="12.75">
      <c r="A5843">
        <v>974</v>
      </c>
      <c r="B5843">
        <v>976</v>
      </c>
      <c r="C5843" s="187">
        <v>9.800000190734863</v>
      </c>
      <c r="D5843">
        <v>0</v>
      </c>
    </row>
    <row r="5844" spans="1:4" ht="12.75">
      <c r="A5844">
        <v>974</v>
      </c>
      <c r="B5844">
        <v>977</v>
      </c>
      <c r="C5844" s="187">
        <v>24</v>
      </c>
      <c r="D5844">
        <v>0</v>
      </c>
    </row>
    <row r="5845" spans="1:4" ht="12.75">
      <c r="A5845">
        <v>975</v>
      </c>
      <c r="B5845">
        <v>509</v>
      </c>
      <c r="C5845" s="187">
        <v>108</v>
      </c>
      <c r="D5845">
        <v>0</v>
      </c>
    </row>
    <row r="5846" spans="1:4" ht="12.75">
      <c r="A5846">
        <v>975</v>
      </c>
      <c r="B5846">
        <v>510</v>
      </c>
      <c r="C5846" s="187">
        <v>110</v>
      </c>
      <c r="D5846">
        <v>0</v>
      </c>
    </row>
    <row r="5847" spans="1:4" ht="12.75">
      <c r="A5847">
        <v>975</v>
      </c>
      <c r="B5847">
        <v>511</v>
      </c>
      <c r="C5847" s="187">
        <v>101</v>
      </c>
      <c r="D5847">
        <v>0</v>
      </c>
    </row>
    <row r="5848" spans="1:4" ht="12.75">
      <c r="A5848">
        <v>975</v>
      </c>
      <c r="B5848">
        <v>512</v>
      </c>
      <c r="C5848" s="187">
        <v>138</v>
      </c>
      <c r="D5848">
        <v>0</v>
      </c>
    </row>
    <row r="5849" spans="1:4" ht="12.75">
      <c r="A5849">
        <v>975</v>
      </c>
      <c r="B5849">
        <v>516</v>
      </c>
      <c r="C5849" s="187">
        <v>96.5</v>
      </c>
      <c r="D5849">
        <v>0</v>
      </c>
    </row>
    <row r="5850" spans="1:4" ht="12.75">
      <c r="A5850">
        <v>975</v>
      </c>
      <c r="B5850">
        <v>518</v>
      </c>
      <c r="C5850" s="187">
        <v>107</v>
      </c>
      <c r="D5850">
        <v>0</v>
      </c>
    </row>
    <row r="5851" spans="1:4" ht="12.75">
      <c r="A5851">
        <v>975</v>
      </c>
      <c r="B5851">
        <v>520</v>
      </c>
      <c r="C5851" s="187">
        <v>97</v>
      </c>
      <c r="D5851">
        <v>0</v>
      </c>
    </row>
    <row r="5852" spans="1:4" ht="12.75">
      <c r="A5852">
        <v>975</v>
      </c>
      <c r="B5852">
        <v>521</v>
      </c>
      <c r="C5852" s="187">
        <v>101</v>
      </c>
      <c r="D5852">
        <v>0</v>
      </c>
    </row>
    <row r="5853" spans="1:4" ht="12.75">
      <c r="A5853">
        <v>975</v>
      </c>
      <c r="B5853">
        <v>522</v>
      </c>
      <c r="C5853" s="187">
        <v>83.5</v>
      </c>
      <c r="D5853">
        <v>0</v>
      </c>
    </row>
    <row r="5854" spans="1:4" ht="12.75">
      <c r="A5854">
        <v>975</v>
      </c>
      <c r="B5854">
        <v>964</v>
      </c>
      <c r="C5854" s="187">
        <v>64</v>
      </c>
      <c r="D5854">
        <v>0</v>
      </c>
    </row>
    <row r="5855" spans="1:4" ht="12.75">
      <c r="A5855">
        <v>975</v>
      </c>
      <c r="B5855">
        <v>965</v>
      </c>
      <c r="C5855" s="187">
        <v>50</v>
      </c>
      <c r="D5855">
        <v>0</v>
      </c>
    </row>
    <row r="5856" spans="1:4" ht="12.75">
      <c r="A5856">
        <v>975</v>
      </c>
      <c r="B5856">
        <v>966</v>
      </c>
      <c r="C5856" s="187">
        <v>48.599998474121094</v>
      </c>
      <c r="D5856">
        <v>0</v>
      </c>
    </row>
    <row r="5857" spans="1:4" ht="12.75">
      <c r="A5857">
        <v>975</v>
      </c>
      <c r="B5857">
        <v>972</v>
      </c>
      <c r="C5857" s="187">
        <v>40.099998474121094</v>
      </c>
      <c r="D5857">
        <v>0</v>
      </c>
    </row>
    <row r="5858" spans="1:4" ht="12.75">
      <c r="A5858">
        <v>975</v>
      </c>
      <c r="B5858">
        <v>973</v>
      </c>
      <c r="C5858" s="187">
        <v>19.899999618530273</v>
      </c>
      <c r="D5858">
        <v>0</v>
      </c>
    </row>
    <row r="5859" spans="1:4" ht="12.75">
      <c r="A5859">
        <v>975</v>
      </c>
      <c r="B5859">
        <v>974</v>
      </c>
      <c r="C5859" s="187">
        <v>7.5</v>
      </c>
      <c r="D5859">
        <v>0</v>
      </c>
    </row>
    <row r="5860" spans="1:4" ht="12.75">
      <c r="A5860">
        <v>975</v>
      </c>
      <c r="B5860">
        <v>976</v>
      </c>
      <c r="C5860" s="187">
        <v>3</v>
      </c>
      <c r="D5860">
        <v>0</v>
      </c>
    </row>
    <row r="5861" spans="1:4" ht="12.75">
      <c r="A5861">
        <v>975</v>
      </c>
      <c r="B5861">
        <v>977</v>
      </c>
      <c r="C5861" s="187">
        <v>18.5</v>
      </c>
      <c r="D5861">
        <v>0</v>
      </c>
    </row>
    <row r="5862" spans="1:4" ht="12.75">
      <c r="A5862">
        <v>976</v>
      </c>
      <c r="B5862">
        <v>509</v>
      </c>
      <c r="C5862" s="187">
        <v>105</v>
      </c>
      <c r="D5862">
        <v>0</v>
      </c>
    </row>
    <row r="5863" spans="1:4" ht="12.75">
      <c r="A5863">
        <v>976</v>
      </c>
      <c r="B5863">
        <v>510</v>
      </c>
      <c r="C5863" s="187">
        <v>107</v>
      </c>
      <c r="D5863">
        <v>0</v>
      </c>
    </row>
    <row r="5864" spans="1:4" ht="12.75">
      <c r="A5864">
        <v>976</v>
      </c>
      <c r="B5864">
        <v>511</v>
      </c>
      <c r="C5864" s="187">
        <v>99</v>
      </c>
      <c r="D5864">
        <v>0</v>
      </c>
    </row>
    <row r="5865" spans="1:4" ht="12.75">
      <c r="A5865">
        <v>976</v>
      </c>
      <c r="B5865">
        <v>512</v>
      </c>
      <c r="C5865" s="187">
        <v>136</v>
      </c>
      <c r="D5865">
        <v>0</v>
      </c>
    </row>
    <row r="5866" spans="1:4" ht="12.75">
      <c r="A5866">
        <v>976</v>
      </c>
      <c r="B5866">
        <v>516</v>
      </c>
      <c r="C5866" s="187">
        <v>94.5</v>
      </c>
      <c r="D5866">
        <v>0</v>
      </c>
    </row>
    <row r="5867" spans="1:4" ht="12.75">
      <c r="A5867">
        <v>976</v>
      </c>
      <c r="B5867">
        <v>518</v>
      </c>
      <c r="C5867" s="187">
        <v>105</v>
      </c>
      <c r="D5867">
        <v>0</v>
      </c>
    </row>
    <row r="5868" spans="1:4" ht="12.75">
      <c r="A5868">
        <v>976</v>
      </c>
      <c r="B5868">
        <v>520</v>
      </c>
      <c r="C5868" s="187">
        <v>95</v>
      </c>
      <c r="D5868">
        <v>0</v>
      </c>
    </row>
    <row r="5869" spans="1:4" ht="12.75">
      <c r="A5869">
        <v>976</v>
      </c>
      <c r="B5869">
        <v>521</v>
      </c>
      <c r="C5869" s="187">
        <v>99.5</v>
      </c>
      <c r="D5869">
        <v>0</v>
      </c>
    </row>
    <row r="5870" spans="1:4" ht="12.75">
      <c r="A5870">
        <v>976</v>
      </c>
      <c r="B5870">
        <v>522</v>
      </c>
      <c r="C5870" s="187">
        <v>82.5</v>
      </c>
      <c r="D5870">
        <v>0</v>
      </c>
    </row>
    <row r="5871" spans="1:4" ht="12.75">
      <c r="A5871">
        <v>976</v>
      </c>
      <c r="B5871">
        <v>964</v>
      </c>
      <c r="C5871" s="187">
        <v>63</v>
      </c>
      <c r="D5871">
        <v>0</v>
      </c>
    </row>
    <row r="5872" spans="1:4" ht="12.75">
      <c r="A5872">
        <v>976</v>
      </c>
      <c r="B5872">
        <v>965</v>
      </c>
      <c r="C5872" s="187">
        <v>49.79999923706055</v>
      </c>
      <c r="D5872">
        <v>0</v>
      </c>
    </row>
    <row r="5873" spans="1:4" ht="12.75">
      <c r="A5873">
        <v>976</v>
      </c>
      <c r="B5873">
        <v>966</v>
      </c>
      <c r="C5873" s="187">
        <v>49.400001525878906</v>
      </c>
      <c r="D5873">
        <v>0</v>
      </c>
    </row>
    <row r="5874" spans="1:4" ht="12.75">
      <c r="A5874">
        <v>976</v>
      </c>
      <c r="B5874">
        <v>970</v>
      </c>
      <c r="C5874" s="187">
        <v>41.5</v>
      </c>
      <c r="D5874">
        <v>0</v>
      </c>
    </row>
    <row r="5875" spans="1:4" ht="12.75">
      <c r="A5875">
        <v>976</v>
      </c>
      <c r="B5875">
        <v>972</v>
      </c>
      <c r="C5875" s="187">
        <v>39.099998474121094</v>
      </c>
      <c r="D5875">
        <v>0</v>
      </c>
    </row>
    <row r="5876" spans="1:4" ht="12.75">
      <c r="A5876">
        <v>976</v>
      </c>
      <c r="B5876">
        <v>974</v>
      </c>
      <c r="C5876" s="187">
        <v>9.800000190734863</v>
      </c>
      <c r="D5876">
        <v>0</v>
      </c>
    </row>
    <row r="5877" spans="1:4" ht="12.75">
      <c r="A5877">
        <v>976</v>
      </c>
      <c r="B5877">
        <v>975</v>
      </c>
      <c r="C5877" s="187">
        <v>3</v>
      </c>
      <c r="D5877">
        <v>0</v>
      </c>
    </row>
    <row r="5878" spans="1:4" ht="12.75">
      <c r="A5878">
        <v>976</v>
      </c>
      <c r="B5878">
        <v>977</v>
      </c>
      <c r="C5878" s="187">
        <v>15.699999809265137</v>
      </c>
      <c r="D5878">
        <v>0</v>
      </c>
    </row>
    <row r="5879" spans="1:4" ht="12.75">
      <c r="A5879">
        <v>977</v>
      </c>
      <c r="B5879">
        <v>464</v>
      </c>
      <c r="C5879" s="187">
        <v>135</v>
      </c>
      <c r="D5879">
        <v>0</v>
      </c>
    </row>
    <row r="5880" spans="1:4" ht="12.75">
      <c r="A5880">
        <v>977</v>
      </c>
      <c r="B5880">
        <v>493</v>
      </c>
      <c r="C5880" s="187">
        <v>123</v>
      </c>
      <c r="D5880">
        <v>0</v>
      </c>
    </row>
    <row r="5881" spans="1:4" ht="12.75">
      <c r="A5881">
        <v>977</v>
      </c>
      <c r="B5881">
        <v>499</v>
      </c>
      <c r="C5881" s="187">
        <v>93.5</v>
      </c>
      <c r="D5881">
        <v>0</v>
      </c>
    </row>
    <row r="5882" spans="1:4" ht="12.75">
      <c r="A5882">
        <v>977</v>
      </c>
      <c r="B5882">
        <v>509</v>
      </c>
      <c r="C5882" s="187">
        <v>90</v>
      </c>
      <c r="D5882">
        <v>0</v>
      </c>
    </row>
    <row r="5883" spans="1:4" ht="12.75">
      <c r="A5883">
        <v>977</v>
      </c>
      <c r="B5883">
        <v>510</v>
      </c>
      <c r="C5883" s="187">
        <v>89.5</v>
      </c>
      <c r="D5883">
        <v>0</v>
      </c>
    </row>
    <row r="5884" spans="1:4" ht="12.75">
      <c r="A5884">
        <v>977</v>
      </c>
      <c r="B5884">
        <v>511</v>
      </c>
      <c r="C5884" s="187">
        <v>84.5</v>
      </c>
      <c r="D5884">
        <v>0</v>
      </c>
    </row>
    <row r="5885" spans="1:4" ht="12.75">
      <c r="A5885">
        <v>977</v>
      </c>
      <c r="B5885">
        <v>512</v>
      </c>
      <c r="C5885" s="187">
        <v>122</v>
      </c>
      <c r="D5885">
        <v>0</v>
      </c>
    </row>
    <row r="5886" spans="1:4" ht="12.75">
      <c r="A5886">
        <v>977</v>
      </c>
      <c r="B5886">
        <v>513</v>
      </c>
      <c r="C5886" s="187">
        <v>112</v>
      </c>
      <c r="D5886">
        <v>0</v>
      </c>
    </row>
    <row r="5887" spans="1:4" ht="12.75">
      <c r="A5887">
        <v>977</v>
      </c>
      <c r="B5887">
        <v>516</v>
      </c>
      <c r="C5887" s="187">
        <v>81.5</v>
      </c>
      <c r="D5887">
        <v>0</v>
      </c>
    </row>
    <row r="5888" spans="1:4" ht="12.75">
      <c r="A5888">
        <v>977</v>
      </c>
      <c r="B5888">
        <v>518</v>
      </c>
      <c r="C5888" s="187">
        <v>92.5</v>
      </c>
      <c r="D5888">
        <v>0</v>
      </c>
    </row>
    <row r="5889" spans="1:4" ht="12.75">
      <c r="A5889">
        <v>977</v>
      </c>
      <c r="B5889">
        <v>520</v>
      </c>
      <c r="C5889" s="187">
        <v>83.5</v>
      </c>
      <c r="D5889">
        <v>0</v>
      </c>
    </row>
    <row r="5890" spans="1:4" ht="12.75">
      <c r="A5890">
        <v>977</v>
      </c>
      <c r="B5890">
        <v>521</v>
      </c>
      <c r="C5890" s="187">
        <v>88</v>
      </c>
      <c r="D5890">
        <v>0</v>
      </c>
    </row>
    <row r="5891" spans="1:4" ht="12.75">
      <c r="A5891">
        <v>977</v>
      </c>
      <c r="B5891">
        <v>522</v>
      </c>
      <c r="C5891" s="187">
        <v>73.5</v>
      </c>
      <c r="D5891">
        <v>0</v>
      </c>
    </row>
    <row r="5892" spans="1:4" ht="12.75">
      <c r="A5892">
        <v>977</v>
      </c>
      <c r="B5892">
        <v>530</v>
      </c>
      <c r="C5892" s="187">
        <v>122</v>
      </c>
      <c r="D5892">
        <v>0</v>
      </c>
    </row>
    <row r="5893" spans="1:4" ht="12.75">
      <c r="A5893">
        <v>977</v>
      </c>
      <c r="B5893">
        <v>531</v>
      </c>
      <c r="C5893" s="187">
        <v>118</v>
      </c>
      <c r="D5893">
        <v>0</v>
      </c>
    </row>
    <row r="5894" spans="1:4" ht="12.75">
      <c r="A5894">
        <v>977</v>
      </c>
      <c r="B5894">
        <v>547</v>
      </c>
      <c r="C5894" s="187">
        <v>86</v>
      </c>
      <c r="D5894">
        <v>0</v>
      </c>
    </row>
    <row r="5895" spans="1:4" ht="12.75">
      <c r="A5895">
        <v>977</v>
      </c>
      <c r="B5895">
        <v>963</v>
      </c>
      <c r="C5895" s="187">
        <v>66.5</v>
      </c>
      <c r="D5895">
        <v>0</v>
      </c>
    </row>
    <row r="5896" spans="1:4" ht="12.75">
      <c r="A5896">
        <v>977</v>
      </c>
      <c r="B5896">
        <v>964</v>
      </c>
      <c r="C5896" s="187">
        <v>57</v>
      </c>
      <c r="D5896">
        <v>0</v>
      </c>
    </row>
    <row r="5897" spans="1:4" ht="12.75">
      <c r="A5897">
        <v>977</v>
      </c>
      <c r="B5897">
        <v>965</v>
      </c>
      <c r="C5897" s="187">
        <v>45.400001525878906</v>
      </c>
      <c r="D5897">
        <v>0</v>
      </c>
    </row>
    <row r="5898" spans="1:4" ht="12.75">
      <c r="A5898">
        <v>977</v>
      </c>
      <c r="B5898">
        <v>966</v>
      </c>
      <c r="C5898" s="187">
        <v>52.5</v>
      </c>
      <c r="D5898">
        <v>0</v>
      </c>
    </row>
    <row r="5899" spans="1:4" ht="12.75">
      <c r="A5899">
        <v>977</v>
      </c>
      <c r="B5899">
        <v>970</v>
      </c>
      <c r="C5899" s="187">
        <v>54</v>
      </c>
      <c r="D5899">
        <v>0</v>
      </c>
    </row>
    <row r="5900" spans="1:4" ht="12.75">
      <c r="A5900">
        <v>977</v>
      </c>
      <c r="B5900">
        <v>971</v>
      </c>
      <c r="C5900" s="187">
        <v>65</v>
      </c>
      <c r="D5900">
        <v>0</v>
      </c>
    </row>
    <row r="5901" spans="1:4" ht="12.75">
      <c r="A5901">
        <v>977</v>
      </c>
      <c r="B5901">
        <v>972</v>
      </c>
      <c r="C5901" s="187">
        <v>31.799999237060547</v>
      </c>
      <c r="D5901">
        <v>0</v>
      </c>
    </row>
    <row r="5902" spans="1:4" ht="12.75">
      <c r="A5902">
        <v>977</v>
      </c>
      <c r="B5902">
        <v>974</v>
      </c>
      <c r="C5902" s="187">
        <v>24</v>
      </c>
      <c r="D5902">
        <v>0</v>
      </c>
    </row>
    <row r="5903" spans="1:4" ht="12.75">
      <c r="A5903">
        <v>977</v>
      </c>
      <c r="B5903">
        <v>975</v>
      </c>
      <c r="C5903" s="187">
        <v>18.5</v>
      </c>
      <c r="D5903">
        <v>0</v>
      </c>
    </row>
    <row r="5904" spans="1:4" ht="12.75">
      <c r="A5904">
        <v>977</v>
      </c>
      <c r="B5904">
        <v>976</v>
      </c>
      <c r="C5904" s="187">
        <v>15.699999809265137</v>
      </c>
      <c r="D5904">
        <v>0</v>
      </c>
    </row>
    <row r="5905" spans="1:4" ht="12.75">
      <c r="A5905">
        <v>977</v>
      </c>
      <c r="B5905">
        <v>978</v>
      </c>
      <c r="C5905" s="187">
        <v>23.200000762939453</v>
      </c>
      <c r="D5905">
        <v>0</v>
      </c>
    </row>
    <row r="5906" spans="1:4" ht="12.75">
      <c r="A5906">
        <v>977</v>
      </c>
      <c r="B5906">
        <v>979</v>
      </c>
      <c r="C5906" s="187">
        <v>19.700000762939453</v>
      </c>
      <c r="D5906">
        <v>0</v>
      </c>
    </row>
    <row r="5907" spans="1:4" ht="12.75">
      <c r="A5907">
        <v>977</v>
      </c>
      <c r="B5907">
        <v>980</v>
      </c>
      <c r="C5907" s="187">
        <v>31.600000381469727</v>
      </c>
      <c r="D5907">
        <v>0</v>
      </c>
    </row>
    <row r="5908" spans="1:4" ht="12.75">
      <c r="A5908">
        <v>978</v>
      </c>
      <c r="B5908">
        <v>510</v>
      </c>
      <c r="C5908" s="187">
        <v>106</v>
      </c>
      <c r="D5908">
        <v>0</v>
      </c>
    </row>
    <row r="5909" spans="1:4" ht="12.75">
      <c r="A5909">
        <v>978</v>
      </c>
      <c r="B5909">
        <v>511</v>
      </c>
      <c r="C5909" s="187">
        <v>102</v>
      </c>
      <c r="D5909">
        <v>0</v>
      </c>
    </row>
    <row r="5910" spans="1:4" ht="12.75">
      <c r="A5910">
        <v>978</v>
      </c>
      <c r="B5910">
        <v>512</v>
      </c>
      <c r="C5910" s="187">
        <v>141</v>
      </c>
      <c r="D5910">
        <v>0</v>
      </c>
    </row>
    <row r="5911" spans="1:4" ht="12.75">
      <c r="A5911">
        <v>978</v>
      </c>
      <c r="B5911">
        <v>513</v>
      </c>
      <c r="C5911" s="187">
        <v>132</v>
      </c>
      <c r="D5911">
        <v>0</v>
      </c>
    </row>
    <row r="5912" spans="1:4" ht="12.75">
      <c r="A5912">
        <v>978</v>
      </c>
      <c r="B5912">
        <v>514</v>
      </c>
      <c r="C5912" s="187">
        <v>125</v>
      </c>
      <c r="D5912">
        <v>0</v>
      </c>
    </row>
    <row r="5913" spans="1:4" ht="12.75">
      <c r="A5913">
        <v>978</v>
      </c>
      <c r="B5913">
        <v>515</v>
      </c>
      <c r="C5913" s="187">
        <v>121</v>
      </c>
      <c r="D5913">
        <v>0</v>
      </c>
    </row>
    <row r="5914" spans="1:4" ht="12.75">
      <c r="A5914">
        <v>978</v>
      </c>
      <c r="B5914">
        <v>516</v>
      </c>
      <c r="C5914" s="187">
        <v>101</v>
      </c>
      <c r="D5914">
        <v>0</v>
      </c>
    </row>
    <row r="5915" spans="1:4" ht="12.75">
      <c r="A5915">
        <v>978</v>
      </c>
      <c r="B5915">
        <v>518</v>
      </c>
      <c r="C5915" s="187">
        <v>113</v>
      </c>
      <c r="D5915">
        <v>0</v>
      </c>
    </row>
    <row r="5916" spans="1:4" ht="12.75">
      <c r="A5916">
        <v>978</v>
      </c>
      <c r="B5916">
        <v>520</v>
      </c>
      <c r="C5916" s="187">
        <v>105</v>
      </c>
      <c r="D5916">
        <v>0</v>
      </c>
    </row>
    <row r="5917" spans="1:4" ht="12.75">
      <c r="A5917">
        <v>978</v>
      </c>
      <c r="B5917">
        <v>521</v>
      </c>
      <c r="C5917" s="187">
        <v>110</v>
      </c>
      <c r="D5917">
        <v>0</v>
      </c>
    </row>
    <row r="5918" spans="1:4" ht="12.75">
      <c r="A5918">
        <v>978</v>
      </c>
      <c r="B5918">
        <v>522</v>
      </c>
      <c r="C5918" s="187">
        <v>96.5</v>
      </c>
      <c r="D5918">
        <v>0</v>
      </c>
    </row>
    <row r="5919" spans="1:4" ht="12.75">
      <c r="A5919">
        <v>978</v>
      </c>
      <c r="B5919">
        <v>530</v>
      </c>
      <c r="C5919" s="187">
        <v>141</v>
      </c>
      <c r="D5919">
        <v>0</v>
      </c>
    </row>
    <row r="5920" spans="1:4" ht="12.75">
      <c r="A5920">
        <v>978</v>
      </c>
      <c r="B5920">
        <v>531</v>
      </c>
      <c r="C5920" s="187">
        <v>138</v>
      </c>
      <c r="D5920">
        <v>0</v>
      </c>
    </row>
    <row r="5921" spans="1:4" ht="12.75">
      <c r="A5921">
        <v>978</v>
      </c>
      <c r="B5921">
        <v>547</v>
      </c>
      <c r="C5921" s="187">
        <v>108</v>
      </c>
      <c r="D5921">
        <v>0</v>
      </c>
    </row>
    <row r="5922" spans="1:4" ht="12.75">
      <c r="A5922">
        <v>978</v>
      </c>
      <c r="B5922">
        <v>963</v>
      </c>
      <c r="C5922" s="187">
        <v>89.5</v>
      </c>
      <c r="D5922">
        <v>0</v>
      </c>
    </row>
    <row r="5923" spans="1:4" ht="12.75">
      <c r="A5923">
        <v>978</v>
      </c>
      <c r="B5923">
        <v>964</v>
      </c>
      <c r="C5923" s="187">
        <v>80</v>
      </c>
      <c r="D5923">
        <v>0</v>
      </c>
    </row>
    <row r="5924" spans="1:4" ht="12.75">
      <c r="A5924">
        <v>978</v>
      </c>
      <c r="B5924">
        <v>972</v>
      </c>
      <c r="C5924" s="187">
        <v>55</v>
      </c>
      <c r="D5924">
        <v>0</v>
      </c>
    </row>
    <row r="5925" spans="1:4" ht="12.75">
      <c r="A5925">
        <v>978</v>
      </c>
      <c r="B5925">
        <v>977</v>
      </c>
      <c r="C5925" s="187">
        <v>23.200000762939453</v>
      </c>
      <c r="D5925">
        <v>0</v>
      </c>
    </row>
    <row r="5926" spans="1:4" ht="12.75">
      <c r="A5926">
        <v>978</v>
      </c>
      <c r="B5926">
        <v>979</v>
      </c>
      <c r="C5926" s="187">
        <v>23.299999237060547</v>
      </c>
      <c r="D5926">
        <v>0</v>
      </c>
    </row>
    <row r="5927" spans="1:4" ht="12.75">
      <c r="A5927">
        <v>979</v>
      </c>
      <c r="B5927">
        <v>464</v>
      </c>
      <c r="C5927" s="187">
        <v>132</v>
      </c>
      <c r="D5927">
        <v>0</v>
      </c>
    </row>
    <row r="5928" spans="1:4" ht="12.75">
      <c r="A5928">
        <v>979</v>
      </c>
      <c r="B5928">
        <v>492</v>
      </c>
      <c r="C5928" s="187">
        <v>120</v>
      </c>
      <c r="D5928">
        <v>0</v>
      </c>
    </row>
    <row r="5929" spans="1:4" ht="12.75">
      <c r="A5929">
        <v>979</v>
      </c>
      <c r="B5929">
        <v>493</v>
      </c>
      <c r="C5929" s="187">
        <v>108</v>
      </c>
      <c r="D5929">
        <v>0</v>
      </c>
    </row>
    <row r="5930" spans="1:4" ht="12.75">
      <c r="A5930">
        <v>979</v>
      </c>
      <c r="B5930">
        <v>494</v>
      </c>
      <c r="C5930" s="187">
        <v>102</v>
      </c>
      <c r="D5930">
        <v>0</v>
      </c>
    </row>
    <row r="5931" spans="1:4" ht="12.75">
      <c r="A5931">
        <v>979</v>
      </c>
      <c r="B5931">
        <v>496</v>
      </c>
      <c r="C5931" s="187">
        <v>92</v>
      </c>
      <c r="D5931">
        <v>0</v>
      </c>
    </row>
    <row r="5932" spans="1:4" ht="12.75">
      <c r="A5932">
        <v>979</v>
      </c>
      <c r="B5932">
        <v>499</v>
      </c>
      <c r="C5932" s="187">
        <v>80.5</v>
      </c>
      <c r="D5932">
        <v>0</v>
      </c>
    </row>
    <row r="5933" spans="1:4" ht="12.75">
      <c r="A5933">
        <v>979</v>
      </c>
      <c r="B5933">
        <v>509</v>
      </c>
      <c r="C5933" s="187">
        <v>79</v>
      </c>
      <c r="D5933">
        <v>0</v>
      </c>
    </row>
    <row r="5934" spans="1:4" ht="12.75">
      <c r="A5934">
        <v>979</v>
      </c>
      <c r="B5934">
        <v>510</v>
      </c>
      <c r="C5934" s="187">
        <v>83</v>
      </c>
      <c r="D5934">
        <v>0</v>
      </c>
    </row>
    <row r="5935" spans="1:4" ht="12.75">
      <c r="A5935">
        <v>979</v>
      </c>
      <c r="B5935">
        <v>511</v>
      </c>
      <c r="C5935" s="187">
        <v>79.5</v>
      </c>
      <c r="D5935">
        <v>0</v>
      </c>
    </row>
    <row r="5936" spans="1:4" ht="12.75">
      <c r="A5936">
        <v>979</v>
      </c>
      <c r="B5936">
        <v>513</v>
      </c>
      <c r="C5936" s="187">
        <v>112</v>
      </c>
      <c r="D5936">
        <v>0</v>
      </c>
    </row>
    <row r="5937" spans="1:4" ht="12.75">
      <c r="A5937">
        <v>979</v>
      </c>
      <c r="B5937">
        <v>514</v>
      </c>
      <c r="C5937" s="187">
        <v>104</v>
      </c>
      <c r="D5937">
        <v>0</v>
      </c>
    </row>
    <row r="5938" spans="1:4" ht="12.75">
      <c r="A5938">
        <v>979</v>
      </c>
      <c r="B5938">
        <v>515</v>
      </c>
      <c r="C5938" s="187">
        <v>101</v>
      </c>
      <c r="D5938">
        <v>0</v>
      </c>
    </row>
    <row r="5939" spans="1:4" ht="12.75">
      <c r="A5939">
        <v>979</v>
      </c>
      <c r="B5939">
        <v>516</v>
      </c>
      <c r="C5939" s="187">
        <v>81.5</v>
      </c>
      <c r="D5939">
        <v>0</v>
      </c>
    </row>
    <row r="5940" spans="1:4" ht="12.75">
      <c r="A5940">
        <v>979</v>
      </c>
      <c r="B5940">
        <v>520</v>
      </c>
      <c r="C5940" s="187">
        <v>86.5</v>
      </c>
      <c r="D5940">
        <v>0</v>
      </c>
    </row>
    <row r="5941" spans="1:4" ht="12.75">
      <c r="A5941">
        <v>979</v>
      </c>
      <c r="B5941">
        <v>521</v>
      </c>
      <c r="C5941" s="187">
        <v>92</v>
      </c>
      <c r="D5941">
        <v>0</v>
      </c>
    </row>
    <row r="5942" spans="1:4" ht="12.75">
      <c r="A5942">
        <v>979</v>
      </c>
      <c r="B5942">
        <v>522</v>
      </c>
      <c r="C5942" s="187">
        <v>81.5</v>
      </c>
      <c r="D5942">
        <v>0</v>
      </c>
    </row>
    <row r="5943" spans="1:4" ht="12.75">
      <c r="A5943">
        <v>979</v>
      </c>
      <c r="B5943">
        <v>530</v>
      </c>
      <c r="C5943" s="187">
        <v>119</v>
      </c>
      <c r="D5943">
        <v>0</v>
      </c>
    </row>
    <row r="5944" spans="1:4" ht="12.75">
      <c r="A5944">
        <v>979</v>
      </c>
      <c r="B5944">
        <v>531</v>
      </c>
      <c r="C5944" s="187">
        <v>117</v>
      </c>
      <c r="D5944">
        <v>0</v>
      </c>
    </row>
    <row r="5945" spans="1:4" ht="12.75">
      <c r="A5945">
        <v>979</v>
      </c>
      <c r="B5945">
        <v>547</v>
      </c>
      <c r="C5945" s="187">
        <v>91.5</v>
      </c>
      <c r="D5945">
        <v>0</v>
      </c>
    </row>
    <row r="5946" spans="1:4" ht="12.75">
      <c r="A5946">
        <v>979</v>
      </c>
      <c r="B5946">
        <v>550</v>
      </c>
      <c r="C5946" s="187">
        <v>94</v>
      </c>
      <c r="D5946">
        <v>0</v>
      </c>
    </row>
    <row r="5947" spans="1:4" ht="12.75">
      <c r="A5947">
        <v>979</v>
      </c>
      <c r="B5947">
        <v>963</v>
      </c>
      <c r="C5947" s="187">
        <v>77.5</v>
      </c>
      <c r="D5947">
        <v>0</v>
      </c>
    </row>
    <row r="5948" spans="1:4" ht="12.75">
      <c r="A5948">
        <v>979</v>
      </c>
      <c r="B5948">
        <v>964</v>
      </c>
      <c r="C5948" s="187">
        <v>69</v>
      </c>
      <c r="D5948">
        <v>0</v>
      </c>
    </row>
    <row r="5949" spans="1:4" ht="12.75">
      <c r="A5949">
        <v>979</v>
      </c>
      <c r="B5949">
        <v>966</v>
      </c>
      <c r="C5949" s="187">
        <v>71</v>
      </c>
      <c r="D5949">
        <v>0</v>
      </c>
    </row>
    <row r="5950" spans="1:4" ht="12.75">
      <c r="A5950">
        <v>979</v>
      </c>
      <c r="B5950">
        <v>972</v>
      </c>
      <c r="C5950" s="187">
        <v>45.599998474121094</v>
      </c>
      <c r="D5950">
        <v>0</v>
      </c>
    </row>
    <row r="5951" spans="1:4" ht="12.75">
      <c r="A5951">
        <v>979</v>
      </c>
      <c r="B5951">
        <v>977</v>
      </c>
      <c r="C5951" s="187">
        <v>19.700000762939453</v>
      </c>
      <c r="D5951">
        <v>0</v>
      </c>
    </row>
    <row r="5952" spans="1:4" ht="12.75">
      <c r="A5952">
        <v>979</v>
      </c>
      <c r="B5952">
        <v>978</v>
      </c>
      <c r="C5952" s="187">
        <v>23.299999237060547</v>
      </c>
      <c r="D5952">
        <v>0</v>
      </c>
    </row>
    <row r="5953" spans="1:4" ht="12.75">
      <c r="A5953">
        <v>979</v>
      </c>
      <c r="B5953">
        <v>980</v>
      </c>
      <c r="C5953" s="187">
        <v>11.899999618530273</v>
      </c>
      <c r="D5953">
        <v>0</v>
      </c>
    </row>
    <row r="5954" spans="1:4" ht="12.75">
      <c r="A5954">
        <v>979</v>
      </c>
      <c r="B5954">
        <v>983</v>
      </c>
      <c r="C5954" s="187">
        <v>57.5</v>
      </c>
      <c r="D5954">
        <v>0</v>
      </c>
    </row>
    <row r="5955" spans="1:4" ht="12.75">
      <c r="A5955">
        <v>980</v>
      </c>
      <c r="B5955">
        <v>464</v>
      </c>
      <c r="C5955" s="187">
        <v>131</v>
      </c>
      <c r="D5955">
        <v>0</v>
      </c>
    </row>
    <row r="5956" spans="1:4" ht="12.75">
      <c r="A5956">
        <v>980</v>
      </c>
      <c r="B5956">
        <v>492</v>
      </c>
      <c r="C5956" s="187">
        <v>112</v>
      </c>
      <c r="D5956">
        <v>0</v>
      </c>
    </row>
    <row r="5957" spans="1:4" ht="12.75">
      <c r="A5957">
        <v>980</v>
      </c>
      <c r="B5957">
        <v>493</v>
      </c>
      <c r="C5957" s="187">
        <v>100</v>
      </c>
      <c r="D5957">
        <v>0</v>
      </c>
    </row>
    <row r="5958" spans="1:4" ht="12.75">
      <c r="A5958">
        <v>980</v>
      </c>
      <c r="B5958">
        <v>494</v>
      </c>
      <c r="C5958" s="187">
        <v>96</v>
      </c>
      <c r="D5958">
        <v>0</v>
      </c>
    </row>
    <row r="5959" spans="1:4" ht="12.75">
      <c r="A5959">
        <v>980</v>
      </c>
      <c r="B5959">
        <v>496</v>
      </c>
      <c r="C5959" s="187">
        <v>85.5</v>
      </c>
      <c r="D5959">
        <v>0</v>
      </c>
    </row>
    <row r="5960" spans="1:4" ht="12.75">
      <c r="A5960">
        <v>980</v>
      </c>
      <c r="B5960">
        <v>499</v>
      </c>
      <c r="C5960" s="187">
        <v>75</v>
      </c>
      <c r="D5960">
        <v>0</v>
      </c>
    </row>
    <row r="5961" spans="1:4" ht="12.75">
      <c r="A5961">
        <v>980</v>
      </c>
      <c r="B5961">
        <v>509</v>
      </c>
      <c r="C5961" s="187">
        <v>74</v>
      </c>
      <c r="D5961">
        <v>0</v>
      </c>
    </row>
    <row r="5962" spans="1:4" ht="12.75">
      <c r="A5962">
        <v>980</v>
      </c>
      <c r="B5962">
        <v>510</v>
      </c>
      <c r="C5962" s="187">
        <v>80.5</v>
      </c>
      <c r="D5962">
        <v>0</v>
      </c>
    </row>
    <row r="5963" spans="1:4" ht="12.75">
      <c r="A5963">
        <v>980</v>
      </c>
      <c r="B5963">
        <v>511</v>
      </c>
      <c r="C5963" s="187">
        <v>79.5</v>
      </c>
      <c r="D5963">
        <v>0</v>
      </c>
    </row>
    <row r="5964" spans="1:4" ht="12.75">
      <c r="A5964">
        <v>980</v>
      </c>
      <c r="B5964">
        <v>513</v>
      </c>
      <c r="C5964" s="187">
        <v>113</v>
      </c>
      <c r="D5964">
        <v>0</v>
      </c>
    </row>
    <row r="5965" spans="1:4" ht="12.75">
      <c r="A5965">
        <v>980</v>
      </c>
      <c r="B5965">
        <v>514</v>
      </c>
      <c r="C5965" s="187">
        <v>106</v>
      </c>
      <c r="D5965">
        <v>0</v>
      </c>
    </row>
    <row r="5966" spans="1:4" ht="12.75">
      <c r="A5966">
        <v>980</v>
      </c>
      <c r="B5966">
        <v>515</v>
      </c>
      <c r="C5966" s="187">
        <v>103</v>
      </c>
      <c r="D5966">
        <v>0</v>
      </c>
    </row>
    <row r="5967" spans="1:4" ht="12.75">
      <c r="A5967">
        <v>980</v>
      </c>
      <c r="B5967">
        <v>516</v>
      </c>
      <c r="C5967" s="187">
        <v>84.5</v>
      </c>
      <c r="D5967">
        <v>0</v>
      </c>
    </row>
    <row r="5968" spans="1:4" ht="12.75">
      <c r="A5968">
        <v>980</v>
      </c>
      <c r="B5968">
        <v>520</v>
      </c>
      <c r="C5968" s="187">
        <v>91</v>
      </c>
      <c r="D5968">
        <v>0</v>
      </c>
    </row>
    <row r="5969" spans="1:4" ht="12.75">
      <c r="A5969">
        <v>980</v>
      </c>
      <c r="B5969">
        <v>521</v>
      </c>
      <c r="C5969" s="187">
        <v>97</v>
      </c>
      <c r="D5969">
        <v>0</v>
      </c>
    </row>
    <row r="5970" spans="1:4" ht="12.75">
      <c r="A5970">
        <v>980</v>
      </c>
      <c r="B5970">
        <v>522</v>
      </c>
      <c r="C5970" s="187">
        <v>88.5</v>
      </c>
      <c r="D5970">
        <v>0</v>
      </c>
    </row>
    <row r="5971" spans="1:4" ht="12.75">
      <c r="A5971">
        <v>980</v>
      </c>
      <c r="B5971">
        <v>531</v>
      </c>
      <c r="C5971" s="187">
        <v>118</v>
      </c>
      <c r="D5971">
        <v>0</v>
      </c>
    </row>
    <row r="5972" spans="1:4" ht="12.75">
      <c r="A5972">
        <v>980</v>
      </c>
      <c r="B5972">
        <v>547</v>
      </c>
      <c r="C5972" s="187">
        <v>97</v>
      </c>
      <c r="D5972">
        <v>0</v>
      </c>
    </row>
    <row r="5973" spans="1:4" ht="12.75">
      <c r="A5973">
        <v>980</v>
      </c>
      <c r="B5973">
        <v>550</v>
      </c>
      <c r="C5973" s="187">
        <v>102</v>
      </c>
      <c r="D5973">
        <v>0</v>
      </c>
    </row>
    <row r="5974" spans="1:4" ht="12.75">
      <c r="A5974">
        <v>980</v>
      </c>
      <c r="B5974">
        <v>963</v>
      </c>
      <c r="C5974" s="187">
        <v>86</v>
      </c>
      <c r="D5974">
        <v>0</v>
      </c>
    </row>
    <row r="5975" spans="1:4" ht="12.75">
      <c r="A5975">
        <v>980</v>
      </c>
      <c r="B5975">
        <v>964</v>
      </c>
      <c r="C5975" s="187">
        <v>78</v>
      </c>
      <c r="D5975">
        <v>0</v>
      </c>
    </row>
    <row r="5976" spans="1:4" ht="12.75">
      <c r="A5976">
        <v>980</v>
      </c>
      <c r="B5976">
        <v>966</v>
      </c>
      <c r="C5976" s="187">
        <v>82.5</v>
      </c>
      <c r="D5976">
        <v>0</v>
      </c>
    </row>
    <row r="5977" spans="1:4" ht="12.75">
      <c r="A5977">
        <v>980</v>
      </c>
      <c r="B5977">
        <v>972</v>
      </c>
      <c r="C5977" s="187">
        <v>56</v>
      </c>
      <c r="D5977">
        <v>0</v>
      </c>
    </row>
    <row r="5978" spans="1:4" ht="12.75">
      <c r="A5978">
        <v>980</v>
      </c>
      <c r="B5978">
        <v>977</v>
      </c>
      <c r="C5978" s="187">
        <v>31.600000381469727</v>
      </c>
      <c r="D5978">
        <v>0</v>
      </c>
    </row>
    <row r="5979" spans="1:4" ht="12.75">
      <c r="A5979">
        <v>980</v>
      </c>
      <c r="B5979">
        <v>979</v>
      </c>
      <c r="C5979" s="187">
        <v>11.899999618530273</v>
      </c>
      <c r="D5979">
        <v>0</v>
      </c>
    </row>
    <row r="5980" spans="1:4" ht="12.75">
      <c r="A5980">
        <v>980</v>
      </c>
      <c r="B5980">
        <v>981</v>
      </c>
      <c r="C5980" s="187">
        <v>6</v>
      </c>
      <c r="D5980">
        <v>0</v>
      </c>
    </row>
    <row r="5981" spans="1:4" ht="12.75">
      <c r="A5981">
        <v>981</v>
      </c>
      <c r="B5981">
        <v>464</v>
      </c>
      <c r="C5981" s="187">
        <v>128</v>
      </c>
      <c r="D5981">
        <v>0</v>
      </c>
    </row>
    <row r="5982" spans="1:4" ht="12.75">
      <c r="A5982">
        <v>981</v>
      </c>
      <c r="B5982">
        <v>492</v>
      </c>
      <c r="C5982" s="187">
        <v>106</v>
      </c>
      <c r="D5982">
        <v>0</v>
      </c>
    </row>
    <row r="5983" spans="1:4" ht="12.75">
      <c r="A5983">
        <v>981</v>
      </c>
      <c r="B5983">
        <v>493</v>
      </c>
      <c r="C5983" s="187">
        <v>94.5</v>
      </c>
      <c r="D5983">
        <v>0</v>
      </c>
    </row>
    <row r="5984" spans="1:4" ht="12.75">
      <c r="A5984">
        <v>981</v>
      </c>
      <c r="B5984">
        <v>494</v>
      </c>
      <c r="C5984" s="187">
        <v>91</v>
      </c>
      <c r="D5984">
        <v>0</v>
      </c>
    </row>
    <row r="5985" spans="1:4" ht="12.75">
      <c r="A5985">
        <v>981</v>
      </c>
      <c r="B5985">
        <v>496</v>
      </c>
      <c r="C5985" s="187">
        <v>80</v>
      </c>
      <c r="D5985">
        <v>0</v>
      </c>
    </row>
    <row r="5986" spans="1:4" ht="12.75">
      <c r="A5986">
        <v>981</v>
      </c>
      <c r="B5986">
        <v>499</v>
      </c>
      <c r="C5986" s="187">
        <v>70</v>
      </c>
      <c r="D5986">
        <v>0</v>
      </c>
    </row>
    <row r="5987" spans="1:4" ht="12.75">
      <c r="A5987">
        <v>981</v>
      </c>
      <c r="B5987">
        <v>509</v>
      </c>
      <c r="C5987" s="187">
        <v>69.5</v>
      </c>
      <c r="D5987">
        <v>0</v>
      </c>
    </row>
    <row r="5988" spans="1:4" ht="12.75">
      <c r="A5988">
        <v>981</v>
      </c>
      <c r="B5988">
        <v>510</v>
      </c>
      <c r="C5988" s="187">
        <v>77</v>
      </c>
      <c r="D5988">
        <v>0</v>
      </c>
    </row>
    <row r="5989" spans="1:4" ht="12.75">
      <c r="A5989">
        <v>981</v>
      </c>
      <c r="B5989">
        <v>511</v>
      </c>
      <c r="C5989" s="187">
        <v>76.5</v>
      </c>
      <c r="D5989">
        <v>0</v>
      </c>
    </row>
    <row r="5990" spans="1:4" ht="12.75">
      <c r="A5990">
        <v>981</v>
      </c>
      <c r="B5990">
        <v>513</v>
      </c>
      <c r="C5990" s="187">
        <v>111</v>
      </c>
      <c r="D5990">
        <v>0</v>
      </c>
    </row>
    <row r="5991" spans="1:4" ht="12.75">
      <c r="A5991">
        <v>981</v>
      </c>
      <c r="B5991">
        <v>514</v>
      </c>
      <c r="C5991" s="187">
        <v>104</v>
      </c>
      <c r="D5991">
        <v>0</v>
      </c>
    </row>
    <row r="5992" spans="1:4" ht="12.75">
      <c r="A5992">
        <v>981</v>
      </c>
      <c r="B5992">
        <v>515</v>
      </c>
      <c r="C5992" s="187">
        <v>101</v>
      </c>
      <c r="D5992">
        <v>0</v>
      </c>
    </row>
    <row r="5993" spans="1:4" ht="12.75">
      <c r="A5993">
        <v>981</v>
      </c>
      <c r="B5993">
        <v>516</v>
      </c>
      <c r="C5993" s="187">
        <v>83</v>
      </c>
      <c r="D5993">
        <v>0</v>
      </c>
    </row>
    <row r="5994" spans="1:4" ht="12.75">
      <c r="A5994">
        <v>981</v>
      </c>
      <c r="B5994">
        <v>520</v>
      </c>
      <c r="C5994" s="187">
        <v>90.5</v>
      </c>
      <c r="D5994">
        <v>0</v>
      </c>
    </row>
    <row r="5995" spans="1:4" ht="12.75">
      <c r="A5995">
        <v>981</v>
      </c>
      <c r="B5995">
        <v>521</v>
      </c>
      <c r="C5995" s="187">
        <v>96.5</v>
      </c>
      <c r="D5995">
        <v>0</v>
      </c>
    </row>
    <row r="5996" spans="1:4" ht="12.75">
      <c r="A5996">
        <v>981</v>
      </c>
      <c r="B5996">
        <v>522</v>
      </c>
      <c r="C5996" s="187">
        <v>89</v>
      </c>
      <c r="D5996">
        <v>0</v>
      </c>
    </row>
    <row r="5997" spans="1:4" ht="12.75">
      <c r="A5997">
        <v>981</v>
      </c>
      <c r="B5997">
        <v>547</v>
      </c>
      <c r="C5997" s="187">
        <v>97</v>
      </c>
      <c r="D5997">
        <v>0</v>
      </c>
    </row>
    <row r="5998" spans="1:4" ht="12.75">
      <c r="A5998">
        <v>981</v>
      </c>
      <c r="B5998">
        <v>550</v>
      </c>
      <c r="C5998" s="187">
        <v>103</v>
      </c>
      <c r="D5998">
        <v>0</v>
      </c>
    </row>
    <row r="5999" spans="1:4" ht="12.75">
      <c r="A5999">
        <v>981</v>
      </c>
      <c r="B5999">
        <v>963</v>
      </c>
      <c r="C5999" s="187">
        <v>88</v>
      </c>
      <c r="D5999">
        <v>0</v>
      </c>
    </row>
    <row r="6000" spans="1:4" ht="12.75">
      <c r="A6000">
        <v>981</v>
      </c>
      <c r="B6000">
        <v>964</v>
      </c>
      <c r="C6000" s="187">
        <v>80.5</v>
      </c>
      <c r="D6000">
        <v>0</v>
      </c>
    </row>
    <row r="6001" spans="1:4" ht="12.75">
      <c r="A6001">
        <v>981</v>
      </c>
      <c r="B6001">
        <v>966</v>
      </c>
      <c r="C6001" s="187">
        <v>86.5</v>
      </c>
      <c r="D6001">
        <v>0</v>
      </c>
    </row>
    <row r="6002" spans="1:4" ht="12.75">
      <c r="A6002">
        <v>981</v>
      </c>
      <c r="B6002">
        <v>972</v>
      </c>
      <c r="C6002" s="187">
        <v>59</v>
      </c>
      <c r="D6002">
        <v>0</v>
      </c>
    </row>
    <row r="6003" spans="1:4" ht="12.75">
      <c r="A6003">
        <v>981</v>
      </c>
      <c r="B6003">
        <v>980</v>
      </c>
      <c r="C6003" s="187">
        <v>6</v>
      </c>
      <c r="D6003">
        <v>0</v>
      </c>
    </row>
    <row r="6004" spans="1:4" ht="12.75">
      <c r="A6004">
        <v>981</v>
      </c>
      <c r="B6004">
        <v>981</v>
      </c>
      <c r="C6004" s="187">
        <v>0</v>
      </c>
      <c r="D6004">
        <v>0</v>
      </c>
    </row>
    <row r="6005" spans="1:4" ht="12.75">
      <c r="A6005">
        <v>981</v>
      </c>
      <c r="B6005">
        <v>982</v>
      </c>
      <c r="C6005" s="187">
        <v>31.899999618530273</v>
      </c>
      <c r="D6005">
        <v>0</v>
      </c>
    </row>
    <row r="6006" spans="1:4" ht="12.75">
      <c r="A6006">
        <v>981</v>
      </c>
      <c r="B6006">
        <v>983</v>
      </c>
      <c r="C6006" s="187">
        <v>40.400001525878906</v>
      </c>
      <c r="D6006">
        <v>0</v>
      </c>
    </row>
    <row r="6007" spans="1:4" ht="12.75">
      <c r="A6007">
        <v>981</v>
      </c>
      <c r="B6007">
        <v>984</v>
      </c>
      <c r="C6007" s="187">
        <v>37</v>
      </c>
      <c r="D6007">
        <v>0</v>
      </c>
    </row>
    <row r="6008" spans="1:4" ht="12.75">
      <c r="A6008">
        <v>981</v>
      </c>
      <c r="B6008">
        <v>985</v>
      </c>
      <c r="C6008" s="187">
        <v>39.70000076293945</v>
      </c>
      <c r="D6008">
        <v>0</v>
      </c>
    </row>
    <row r="6009" spans="1:4" ht="12.75">
      <c r="A6009">
        <v>981</v>
      </c>
      <c r="B6009">
        <v>986</v>
      </c>
      <c r="C6009" s="187">
        <v>38.599998474121094</v>
      </c>
      <c r="D6009">
        <v>0</v>
      </c>
    </row>
    <row r="6010" spans="1:4" ht="12.75">
      <c r="A6010">
        <v>982</v>
      </c>
      <c r="B6010">
        <v>464</v>
      </c>
      <c r="C6010" s="187">
        <v>142</v>
      </c>
      <c r="D6010">
        <v>0</v>
      </c>
    </row>
    <row r="6011" spans="1:4" ht="12.75">
      <c r="A6011">
        <v>982</v>
      </c>
      <c r="B6011">
        <v>494</v>
      </c>
      <c r="C6011" s="187">
        <v>89</v>
      </c>
      <c r="D6011">
        <v>0</v>
      </c>
    </row>
    <row r="6012" spans="1:4" ht="12.75">
      <c r="A6012">
        <v>982</v>
      </c>
      <c r="B6012">
        <v>496</v>
      </c>
      <c r="C6012" s="187">
        <v>80</v>
      </c>
      <c r="D6012">
        <v>0</v>
      </c>
    </row>
    <row r="6013" spans="1:4" ht="12.75">
      <c r="A6013">
        <v>982</v>
      </c>
      <c r="B6013">
        <v>499</v>
      </c>
      <c r="C6013" s="187">
        <v>73</v>
      </c>
      <c r="D6013">
        <v>0</v>
      </c>
    </row>
    <row r="6014" spans="1:4" ht="12.75">
      <c r="A6014">
        <v>982</v>
      </c>
      <c r="B6014">
        <v>509</v>
      </c>
      <c r="C6014" s="187">
        <v>76.5</v>
      </c>
      <c r="D6014">
        <v>0</v>
      </c>
    </row>
    <row r="6015" spans="1:4" ht="12.75">
      <c r="A6015">
        <v>982</v>
      </c>
      <c r="B6015">
        <v>510</v>
      </c>
      <c r="C6015" s="187">
        <v>88.5</v>
      </c>
      <c r="D6015">
        <v>0</v>
      </c>
    </row>
    <row r="6016" spans="1:4" ht="12.75">
      <c r="A6016">
        <v>982</v>
      </c>
      <c r="B6016">
        <v>511</v>
      </c>
      <c r="C6016" s="187">
        <v>94</v>
      </c>
      <c r="D6016">
        <v>0</v>
      </c>
    </row>
    <row r="6017" spans="1:4" ht="12.75">
      <c r="A6017">
        <v>982</v>
      </c>
      <c r="B6017">
        <v>515</v>
      </c>
      <c r="C6017" s="187">
        <v>121</v>
      </c>
      <c r="D6017">
        <v>0</v>
      </c>
    </row>
    <row r="6018" spans="1:4" ht="12.75">
      <c r="A6018">
        <v>982</v>
      </c>
      <c r="B6018">
        <v>516</v>
      </c>
      <c r="C6018" s="187">
        <v>105</v>
      </c>
      <c r="D6018">
        <v>0</v>
      </c>
    </row>
    <row r="6019" spans="1:4" ht="12.75">
      <c r="A6019">
        <v>982</v>
      </c>
      <c r="B6019">
        <v>520</v>
      </c>
      <c r="C6019" s="187">
        <v>115</v>
      </c>
      <c r="D6019">
        <v>0</v>
      </c>
    </row>
    <row r="6020" spans="1:4" ht="12.75">
      <c r="A6020">
        <v>982</v>
      </c>
      <c r="B6020">
        <v>522</v>
      </c>
      <c r="C6020" s="187">
        <v>117</v>
      </c>
      <c r="D6020">
        <v>0</v>
      </c>
    </row>
    <row r="6021" spans="1:4" ht="12.75">
      <c r="A6021">
        <v>982</v>
      </c>
      <c r="B6021">
        <v>531</v>
      </c>
      <c r="C6021" s="187">
        <v>132</v>
      </c>
      <c r="D6021">
        <v>0</v>
      </c>
    </row>
    <row r="6022" spans="1:4" ht="12.75">
      <c r="A6022">
        <v>982</v>
      </c>
      <c r="B6022">
        <v>547</v>
      </c>
      <c r="C6022" s="187">
        <v>123</v>
      </c>
      <c r="D6022">
        <v>0</v>
      </c>
    </row>
    <row r="6023" spans="1:4" ht="12.75">
      <c r="A6023">
        <v>982</v>
      </c>
      <c r="B6023">
        <v>550</v>
      </c>
      <c r="C6023" s="187">
        <v>133</v>
      </c>
      <c r="D6023">
        <v>0</v>
      </c>
    </row>
    <row r="6024" spans="1:4" ht="12.75">
      <c r="A6024">
        <v>982</v>
      </c>
      <c r="B6024">
        <v>963</v>
      </c>
      <c r="C6024" s="187">
        <v>118</v>
      </c>
      <c r="D6024">
        <v>0</v>
      </c>
    </row>
    <row r="6025" spans="1:4" ht="12.75">
      <c r="A6025">
        <v>982</v>
      </c>
      <c r="B6025">
        <v>964</v>
      </c>
      <c r="C6025" s="187">
        <v>111</v>
      </c>
      <c r="D6025">
        <v>0</v>
      </c>
    </row>
    <row r="6026" spans="1:4" ht="12.75">
      <c r="A6026">
        <v>982</v>
      </c>
      <c r="B6026">
        <v>965</v>
      </c>
      <c r="C6026" s="187">
        <v>105</v>
      </c>
      <c r="D6026">
        <v>0</v>
      </c>
    </row>
    <row r="6027" spans="1:4" ht="12.75">
      <c r="A6027">
        <v>982</v>
      </c>
      <c r="B6027">
        <v>966</v>
      </c>
      <c r="C6027" s="187">
        <v>118</v>
      </c>
      <c r="D6027">
        <v>0</v>
      </c>
    </row>
    <row r="6028" spans="1:4" ht="12.75">
      <c r="A6028">
        <v>982</v>
      </c>
      <c r="B6028">
        <v>972</v>
      </c>
      <c r="C6028" s="187">
        <v>90.5</v>
      </c>
      <c r="D6028">
        <v>0</v>
      </c>
    </row>
    <row r="6029" spans="1:4" ht="12.75">
      <c r="A6029">
        <v>982</v>
      </c>
      <c r="B6029">
        <v>981</v>
      </c>
      <c r="C6029" s="187">
        <v>31.899999618530273</v>
      </c>
      <c r="D6029">
        <v>0</v>
      </c>
    </row>
    <row r="6030" spans="1:4" ht="12.75">
      <c r="A6030">
        <v>982</v>
      </c>
      <c r="B6030">
        <v>983</v>
      </c>
      <c r="C6030" s="187">
        <v>25.100000381469727</v>
      </c>
      <c r="D6030">
        <v>0</v>
      </c>
    </row>
    <row r="6031" spans="1:4" ht="12.75">
      <c r="A6031">
        <v>982</v>
      </c>
      <c r="B6031">
        <v>984</v>
      </c>
      <c r="C6031" s="187">
        <v>14.800000190734863</v>
      </c>
      <c r="D6031">
        <v>0</v>
      </c>
    </row>
    <row r="6032" spans="1:4" ht="12.75">
      <c r="A6032">
        <v>982</v>
      </c>
      <c r="B6032">
        <v>985</v>
      </c>
      <c r="C6032" s="187">
        <v>20.799999237060547</v>
      </c>
      <c r="D6032">
        <v>0</v>
      </c>
    </row>
    <row r="6033" spans="1:4" ht="12.75">
      <c r="A6033">
        <v>982</v>
      </c>
      <c r="B6033">
        <v>986</v>
      </c>
      <c r="C6033" s="187">
        <v>8.5</v>
      </c>
      <c r="D6033">
        <v>0</v>
      </c>
    </row>
    <row r="6034" spans="1:4" ht="12.75">
      <c r="A6034">
        <v>983</v>
      </c>
      <c r="B6034">
        <v>490</v>
      </c>
      <c r="C6034" s="187">
        <v>91.5</v>
      </c>
      <c r="D6034">
        <v>0</v>
      </c>
    </row>
    <row r="6035" spans="1:4" ht="12.75">
      <c r="A6035">
        <v>983</v>
      </c>
      <c r="B6035">
        <v>491</v>
      </c>
      <c r="C6035" s="187">
        <v>84</v>
      </c>
      <c r="D6035">
        <v>0</v>
      </c>
    </row>
    <row r="6036" spans="1:4" ht="12.75">
      <c r="A6036">
        <v>983</v>
      </c>
      <c r="B6036">
        <v>492</v>
      </c>
      <c r="C6036" s="187">
        <v>73</v>
      </c>
      <c r="D6036">
        <v>0</v>
      </c>
    </row>
    <row r="6037" spans="1:4" ht="12.75">
      <c r="A6037">
        <v>983</v>
      </c>
      <c r="B6037">
        <v>493</v>
      </c>
      <c r="C6037" s="187">
        <v>62.5</v>
      </c>
      <c r="D6037">
        <v>0</v>
      </c>
    </row>
    <row r="6038" spans="1:4" ht="12.75">
      <c r="A6038">
        <v>983</v>
      </c>
      <c r="B6038">
        <v>494</v>
      </c>
      <c r="C6038" s="187">
        <v>64</v>
      </c>
      <c r="D6038">
        <v>0</v>
      </c>
    </row>
    <row r="6039" spans="1:4" ht="12.75">
      <c r="A6039">
        <v>983</v>
      </c>
      <c r="B6039">
        <v>496</v>
      </c>
      <c r="C6039" s="187">
        <v>55.5</v>
      </c>
      <c r="D6039">
        <v>0</v>
      </c>
    </row>
    <row r="6040" spans="1:4" ht="12.75">
      <c r="A6040">
        <v>983</v>
      </c>
      <c r="B6040">
        <v>499</v>
      </c>
      <c r="C6040" s="187">
        <v>49.900001525878906</v>
      </c>
      <c r="D6040">
        <v>0</v>
      </c>
    </row>
    <row r="6041" spans="1:4" ht="12.75">
      <c r="A6041">
        <v>983</v>
      </c>
      <c r="B6041">
        <v>509</v>
      </c>
      <c r="C6041" s="187">
        <v>54.5</v>
      </c>
      <c r="D6041">
        <v>0</v>
      </c>
    </row>
    <row r="6042" spans="1:4" ht="12.75">
      <c r="A6042">
        <v>983</v>
      </c>
      <c r="B6042">
        <v>510</v>
      </c>
      <c r="C6042" s="187">
        <v>69</v>
      </c>
      <c r="D6042">
        <v>0</v>
      </c>
    </row>
    <row r="6043" spans="1:4" ht="12.75">
      <c r="A6043">
        <v>983</v>
      </c>
      <c r="B6043">
        <v>511</v>
      </c>
      <c r="C6043" s="187">
        <v>77</v>
      </c>
      <c r="D6043">
        <v>0</v>
      </c>
    </row>
    <row r="6044" spans="1:4" ht="12.75">
      <c r="A6044">
        <v>983</v>
      </c>
      <c r="B6044">
        <v>512</v>
      </c>
      <c r="C6044" s="187">
        <v>112</v>
      </c>
      <c r="D6044">
        <v>0</v>
      </c>
    </row>
    <row r="6045" spans="1:4" ht="12.75">
      <c r="A6045">
        <v>983</v>
      </c>
      <c r="B6045">
        <v>516</v>
      </c>
      <c r="C6045" s="187">
        <v>92</v>
      </c>
      <c r="D6045">
        <v>0</v>
      </c>
    </row>
    <row r="6046" spans="1:4" ht="12.75">
      <c r="A6046">
        <v>983</v>
      </c>
      <c r="B6046">
        <v>520</v>
      </c>
      <c r="C6046" s="187">
        <v>103</v>
      </c>
      <c r="D6046">
        <v>0</v>
      </c>
    </row>
    <row r="6047" spans="1:4" ht="12.75">
      <c r="A6047">
        <v>983</v>
      </c>
      <c r="B6047">
        <v>522</v>
      </c>
      <c r="C6047" s="187">
        <v>109</v>
      </c>
      <c r="D6047">
        <v>0</v>
      </c>
    </row>
    <row r="6048" spans="1:4" ht="12.75">
      <c r="A6048">
        <v>983</v>
      </c>
      <c r="B6048">
        <v>530</v>
      </c>
      <c r="C6048" s="187">
        <v>113</v>
      </c>
      <c r="D6048">
        <v>0</v>
      </c>
    </row>
    <row r="6049" spans="1:4" ht="12.75">
      <c r="A6049">
        <v>983</v>
      </c>
      <c r="B6049">
        <v>547</v>
      </c>
      <c r="C6049" s="187">
        <v>112</v>
      </c>
      <c r="D6049">
        <v>0</v>
      </c>
    </row>
    <row r="6050" spans="1:4" ht="12.75">
      <c r="A6050">
        <v>983</v>
      </c>
      <c r="B6050">
        <v>550</v>
      </c>
      <c r="C6050" s="187">
        <v>126</v>
      </c>
      <c r="D6050">
        <v>0</v>
      </c>
    </row>
    <row r="6051" spans="1:4" ht="12.75">
      <c r="A6051">
        <v>983</v>
      </c>
      <c r="B6051">
        <v>963</v>
      </c>
      <c r="C6051" s="187">
        <v>113</v>
      </c>
      <c r="D6051">
        <v>0</v>
      </c>
    </row>
    <row r="6052" spans="1:4" ht="12.75">
      <c r="A6052">
        <v>983</v>
      </c>
      <c r="B6052">
        <v>964</v>
      </c>
      <c r="C6052" s="187">
        <v>108</v>
      </c>
      <c r="D6052">
        <v>0</v>
      </c>
    </row>
    <row r="6053" spans="1:4" ht="12.75">
      <c r="A6053">
        <v>983</v>
      </c>
      <c r="B6053">
        <v>965</v>
      </c>
      <c r="C6053" s="187">
        <v>105</v>
      </c>
      <c r="D6053">
        <v>0</v>
      </c>
    </row>
    <row r="6054" spans="1:4" ht="12.75">
      <c r="A6054">
        <v>983</v>
      </c>
      <c r="B6054">
        <v>966</v>
      </c>
      <c r="C6054" s="187">
        <v>122</v>
      </c>
      <c r="D6054">
        <v>0</v>
      </c>
    </row>
    <row r="6055" spans="1:4" ht="12.75">
      <c r="A6055">
        <v>983</v>
      </c>
      <c r="B6055">
        <v>972</v>
      </c>
      <c r="C6055" s="187">
        <v>92</v>
      </c>
      <c r="D6055">
        <v>0</v>
      </c>
    </row>
    <row r="6056" spans="1:4" ht="12.75">
      <c r="A6056">
        <v>983</v>
      </c>
      <c r="B6056">
        <v>979</v>
      </c>
      <c r="C6056" s="187">
        <v>57.5</v>
      </c>
      <c r="D6056">
        <v>0</v>
      </c>
    </row>
    <row r="6057" spans="1:4" ht="12.75">
      <c r="A6057">
        <v>983</v>
      </c>
      <c r="B6057">
        <v>981</v>
      </c>
      <c r="C6057" s="187">
        <v>40.400001525878906</v>
      </c>
      <c r="D6057">
        <v>0</v>
      </c>
    </row>
    <row r="6058" spans="1:4" ht="12.75">
      <c r="A6058">
        <v>983</v>
      </c>
      <c r="B6058">
        <v>982</v>
      </c>
      <c r="C6058" s="187">
        <v>25.100000381469727</v>
      </c>
      <c r="D6058">
        <v>0</v>
      </c>
    </row>
    <row r="6059" spans="1:4" ht="12.75">
      <c r="A6059">
        <v>983</v>
      </c>
      <c r="B6059">
        <v>984</v>
      </c>
      <c r="C6059" s="187">
        <v>10.699999809265137</v>
      </c>
      <c r="D6059">
        <v>0</v>
      </c>
    </row>
    <row r="6060" spans="1:4" ht="12.75">
      <c r="A6060">
        <v>983</v>
      </c>
      <c r="B6060">
        <v>985</v>
      </c>
      <c r="C6060" s="187">
        <v>5</v>
      </c>
      <c r="D6060">
        <v>0</v>
      </c>
    </row>
    <row r="6061" spans="1:4" ht="12.75">
      <c r="A6061">
        <v>983</v>
      </c>
      <c r="B6061">
        <v>986</v>
      </c>
      <c r="C6061" s="187">
        <v>20.600000381469727</v>
      </c>
      <c r="D6061">
        <v>0</v>
      </c>
    </row>
    <row r="6062" spans="1:4" ht="12.75">
      <c r="A6062">
        <v>983</v>
      </c>
      <c r="B6062">
        <v>987</v>
      </c>
      <c r="C6062" s="187">
        <v>22</v>
      </c>
      <c r="D6062">
        <v>0</v>
      </c>
    </row>
    <row r="6063" spans="1:4" ht="12.75">
      <c r="A6063">
        <v>983</v>
      </c>
      <c r="B6063">
        <v>988</v>
      </c>
      <c r="C6063" s="187">
        <v>23.100000381469727</v>
      </c>
      <c r="D6063">
        <v>0</v>
      </c>
    </row>
    <row r="6064" spans="1:4" ht="12.75">
      <c r="A6064">
        <v>983</v>
      </c>
      <c r="B6064">
        <v>989</v>
      </c>
      <c r="C6064" s="187">
        <v>28.899999618530273</v>
      </c>
      <c r="D6064">
        <v>0</v>
      </c>
    </row>
    <row r="6065" spans="1:4" ht="12.75">
      <c r="A6065">
        <v>984</v>
      </c>
      <c r="B6065">
        <v>490</v>
      </c>
      <c r="C6065" s="187">
        <v>100</v>
      </c>
      <c r="D6065">
        <v>0</v>
      </c>
    </row>
    <row r="6066" spans="1:4" ht="12.75">
      <c r="A6066">
        <v>984</v>
      </c>
      <c r="B6066">
        <v>491</v>
      </c>
      <c r="C6066" s="187">
        <v>93.5</v>
      </c>
      <c r="D6066">
        <v>0</v>
      </c>
    </row>
    <row r="6067" spans="1:4" ht="12.75">
      <c r="A6067">
        <v>984</v>
      </c>
      <c r="B6067">
        <v>492</v>
      </c>
      <c r="C6067" s="187">
        <v>83</v>
      </c>
      <c r="D6067">
        <v>0</v>
      </c>
    </row>
    <row r="6068" spans="1:4" ht="12.75">
      <c r="A6068">
        <v>984</v>
      </c>
      <c r="B6068">
        <v>499</v>
      </c>
      <c r="C6068" s="187">
        <v>60.5</v>
      </c>
      <c r="D6068">
        <v>0</v>
      </c>
    </row>
    <row r="6069" spans="1:4" ht="12.75">
      <c r="A6069">
        <v>984</v>
      </c>
      <c r="B6069">
        <v>509</v>
      </c>
      <c r="C6069" s="187">
        <v>64.5</v>
      </c>
      <c r="D6069">
        <v>0</v>
      </c>
    </row>
    <row r="6070" spans="1:4" ht="12.75">
      <c r="A6070">
        <v>984</v>
      </c>
      <c r="B6070">
        <v>510</v>
      </c>
      <c r="C6070" s="187">
        <v>78</v>
      </c>
      <c r="D6070">
        <v>0</v>
      </c>
    </row>
    <row r="6071" spans="1:4" ht="12.75">
      <c r="A6071">
        <v>984</v>
      </c>
      <c r="B6071">
        <v>511</v>
      </c>
      <c r="C6071" s="187">
        <v>85</v>
      </c>
      <c r="D6071">
        <v>0</v>
      </c>
    </row>
    <row r="6072" spans="1:4" ht="12.75">
      <c r="A6072">
        <v>984</v>
      </c>
      <c r="B6072">
        <v>516</v>
      </c>
      <c r="C6072" s="187">
        <v>99</v>
      </c>
      <c r="D6072">
        <v>0</v>
      </c>
    </row>
    <row r="6073" spans="1:4" ht="12.75">
      <c r="A6073">
        <v>984</v>
      </c>
      <c r="B6073">
        <v>520</v>
      </c>
      <c r="C6073" s="187">
        <v>109</v>
      </c>
      <c r="D6073">
        <v>0</v>
      </c>
    </row>
    <row r="6074" spans="1:4" ht="12.75">
      <c r="A6074">
        <v>984</v>
      </c>
      <c r="B6074">
        <v>522</v>
      </c>
      <c r="C6074" s="187">
        <v>114</v>
      </c>
      <c r="D6074">
        <v>0</v>
      </c>
    </row>
    <row r="6075" spans="1:4" ht="12.75">
      <c r="A6075">
        <v>984</v>
      </c>
      <c r="B6075">
        <v>530</v>
      </c>
      <c r="C6075" s="187">
        <v>123</v>
      </c>
      <c r="D6075">
        <v>0</v>
      </c>
    </row>
    <row r="6076" spans="1:4" ht="12.75">
      <c r="A6076">
        <v>984</v>
      </c>
      <c r="B6076">
        <v>547</v>
      </c>
      <c r="C6076" s="187">
        <v>118</v>
      </c>
      <c r="D6076">
        <v>0</v>
      </c>
    </row>
    <row r="6077" spans="1:4" ht="12.75">
      <c r="A6077">
        <v>984</v>
      </c>
      <c r="B6077">
        <v>550</v>
      </c>
      <c r="C6077" s="187">
        <v>131</v>
      </c>
      <c r="D6077">
        <v>0</v>
      </c>
    </row>
    <row r="6078" spans="1:4" ht="12.75">
      <c r="A6078">
        <v>984</v>
      </c>
      <c r="B6078">
        <v>963</v>
      </c>
      <c r="C6078" s="187">
        <v>117</v>
      </c>
      <c r="D6078">
        <v>0</v>
      </c>
    </row>
    <row r="6079" spans="1:4" ht="12.75">
      <c r="A6079">
        <v>984</v>
      </c>
      <c r="B6079">
        <v>964</v>
      </c>
      <c r="C6079" s="187">
        <v>111</v>
      </c>
      <c r="D6079">
        <v>0</v>
      </c>
    </row>
    <row r="6080" spans="1:4" ht="12.75">
      <c r="A6080">
        <v>984</v>
      </c>
      <c r="B6080">
        <v>965</v>
      </c>
      <c r="C6080" s="187">
        <v>106</v>
      </c>
      <c r="D6080">
        <v>0</v>
      </c>
    </row>
    <row r="6081" spans="1:4" ht="12.75">
      <c r="A6081">
        <v>984</v>
      </c>
      <c r="B6081">
        <v>966</v>
      </c>
      <c r="C6081" s="187">
        <v>122</v>
      </c>
      <c r="D6081">
        <v>0</v>
      </c>
    </row>
    <row r="6082" spans="1:4" ht="12.75">
      <c r="A6082">
        <v>984</v>
      </c>
      <c r="B6082">
        <v>972</v>
      </c>
      <c r="C6082" s="187">
        <v>93</v>
      </c>
      <c r="D6082">
        <v>0</v>
      </c>
    </row>
    <row r="6083" spans="1:4" ht="12.75">
      <c r="A6083">
        <v>984</v>
      </c>
      <c r="B6083">
        <v>981</v>
      </c>
      <c r="C6083" s="187">
        <v>37</v>
      </c>
      <c r="D6083">
        <v>0</v>
      </c>
    </row>
    <row r="6084" spans="1:4" ht="12.75">
      <c r="A6084">
        <v>984</v>
      </c>
      <c r="B6084">
        <v>982</v>
      </c>
      <c r="C6084" s="187">
        <v>14.800000190734863</v>
      </c>
      <c r="D6084">
        <v>0</v>
      </c>
    </row>
    <row r="6085" spans="1:4" ht="12.75">
      <c r="A6085">
        <v>984</v>
      </c>
      <c r="B6085">
        <v>983</v>
      </c>
      <c r="C6085" s="187">
        <v>10.699999809265137</v>
      </c>
      <c r="D6085">
        <v>0</v>
      </c>
    </row>
    <row r="6086" spans="1:4" ht="12.75">
      <c r="A6086">
        <v>984</v>
      </c>
      <c r="B6086">
        <v>985</v>
      </c>
      <c r="C6086" s="187">
        <v>6</v>
      </c>
      <c r="D6086">
        <v>0</v>
      </c>
    </row>
    <row r="6087" spans="1:4" ht="12.75">
      <c r="A6087">
        <v>984</v>
      </c>
      <c r="B6087">
        <v>986</v>
      </c>
      <c r="C6087" s="187">
        <v>10</v>
      </c>
      <c r="D6087">
        <v>0</v>
      </c>
    </row>
    <row r="6088" spans="1:4" ht="12.75">
      <c r="A6088">
        <v>984</v>
      </c>
      <c r="B6088">
        <v>987</v>
      </c>
      <c r="C6088" s="187">
        <v>15.199999809265137</v>
      </c>
      <c r="D6088">
        <v>0</v>
      </c>
    </row>
    <row r="6089" spans="1:4" ht="12.75">
      <c r="A6089">
        <v>984</v>
      </c>
      <c r="B6089">
        <v>988</v>
      </c>
      <c r="C6089" s="187">
        <v>17.100000381469727</v>
      </c>
      <c r="D6089">
        <v>0</v>
      </c>
    </row>
    <row r="6090" spans="1:4" ht="12.75">
      <c r="A6090">
        <v>984</v>
      </c>
      <c r="B6090">
        <v>989</v>
      </c>
      <c r="C6090" s="187">
        <v>24.799999237060547</v>
      </c>
      <c r="D6090">
        <v>0</v>
      </c>
    </row>
    <row r="6091" spans="1:4" ht="12.75">
      <c r="A6091">
        <v>985</v>
      </c>
      <c r="B6091">
        <v>490</v>
      </c>
      <c r="C6091" s="187">
        <v>95</v>
      </c>
      <c r="D6091">
        <v>0</v>
      </c>
    </row>
    <row r="6092" spans="1:4" ht="12.75">
      <c r="A6092">
        <v>985</v>
      </c>
      <c r="B6092">
        <v>491</v>
      </c>
      <c r="C6092" s="187">
        <v>88</v>
      </c>
      <c r="D6092">
        <v>0</v>
      </c>
    </row>
    <row r="6093" spans="1:4" ht="12.75">
      <c r="A6093">
        <v>985</v>
      </c>
      <c r="B6093">
        <v>492</v>
      </c>
      <c r="C6093" s="187">
        <v>77</v>
      </c>
      <c r="D6093">
        <v>0</v>
      </c>
    </row>
    <row r="6094" spans="1:4" ht="12.75">
      <c r="A6094">
        <v>985</v>
      </c>
      <c r="B6094">
        <v>499</v>
      </c>
      <c r="C6094" s="187">
        <v>55</v>
      </c>
      <c r="D6094">
        <v>0</v>
      </c>
    </row>
    <row r="6095" spans="1:4" ht="12.75">
      <c r="A6095">
        <v>985</v>
      </c>
      <c r="B6095">
        <v>509</v>
      </c>
      <c r="C6095" s="187">
        <v>59.5</v>
      </c>
      <c r="D6095">
        <v>0</v>
      </c>
    </row>
    <row r="6096" spans="1:4" ht="12.75">
      <c r="A6096">
        <v>985</v>
      </c>
      <c r="B6096">
        <v>510</v>
      </c>
      <c r="C6096" s="187">
        <v>73.5</v>
      </c>
      <c r="D6096">
        <v>0</v>
      </c>
    </row>
    <row r="6097" spans="1:4" ht="12.75">
      <c r="A6097">
        <v>985</v>
      </c>
      <c r="B6097">
        <v>511</v>
      </c>
      <c r="C6097" s="187">
        <v>81.5</v>
      </c>
      <c r="D6097">
        <v>0</v>
      </c>
    </row>
    <row r="6098" spans="1:4" ht="12.75">
      <c r="A6098">
        <v>985</v>
      </c>
      <c r="B6098">
        <v>516</v>
      </c>
      <c r="C6098" s="187">
        <v>96</v>
      </c>
      <c r="D6098">
        <v>0</v>
      </c>
    </row>
    <row r="6099" spans="1:4" ht="12.75">
      <c r="A6099">
        <v>985</v>
      </c>
      <c r="B6099">
        <v>520</v>
      </c>
      <c r="C6099" s="187">
        <v>106</v>
      </c>
      <c r="D6099">
        <v>0</v>
      </c>
    </row>
    <row r="6100" spans="1:4" ht="12.75">
      <c r="A6100">
        <v>985</v>
      </c>
      <c r="B6100">
        <v>522</v>
      </c>
      <c r="C6100" s="187">
        <v>113</v>
      </c>
      <c r="D6100">
        <v>0</v>
      </c>
    </row>
    <row r="6101" spans="1:4" ht="12.75">
      <c r="A6101">
        <v>985</v>
      </c>
      <c r="B6101">
        <v>547</v>
      </c>
      <c r="C6101" s="187">
        <v>116</v>
      </c>
      <c r="D6101">
        <v>0</v>
      </c>
    </row>
    <row r="6102" spans="1:4" ht="12.75">
      <c r="A6102">
        <v>985</v>
      </c>
      <c r="B6102">
        <v>550</v>
      </c>
      <c r="C6102" s="187">
        <v>129</v>
      </c>
      <c r="D6102">
        <v>0</v>
      </c>
    </row>
    <row r="6103" spans="1:4" ht="12.75">
      <c r="A6103">
        <v>985</v>
      </c>
      <c r="B6103">
        <v>963</v>
      </c>
      <c r="C6103" s="187">
        <v>116</v>
      </c>
      <c r="D6103">
        <v>0</v>
      </c>
    </row>
    <row r="6104" spans="1:4" ht="12.75">
      <c r="A6104">
        <v>985</v>
      </c>
      <c r="B6104">
        <v>964</v>
      </c>
      <c r="C6104" s="187">
        <v>111</v>
      </c>
      <c r="D6104">
        <v>0</v>
      </c>
    </row>
    <row r="6105" spans="1:4" ht="12.75">
      <c r="A6105">
        <v>985</v>
      </c>
      <c r="B6105">
        <v>965</v>
      </c>
      <c r="C6105" s="187">
        <v>107</v>
      </c>
      <c r="D6105">
        <v>0</v>
      </c>
    </row>
    <row r="6106" spans="1:4" ht="12.75">
      <c r="A6106">
        <v>985</v>
      </c>
      <c r="B6106">
        <v>966</v>
      </c>
      <c r="C6106" s="187">
        <v>123</v>
      </c>
      <c r="D6106">
        <v>0</v>
      </c>
    </row>
    <row r="6107" spans="1:4" ht="12.75">
      <c r="A6107">
        <v>985</v>
      </c>
      <c r="B6107">
        <v>972</v>
      </c>
      <c r="C6107" s="187">
        <v>93.5</v>
      </c>
      <c r="D6107">
        <v>0</v>
      </c>
    </row>
    <row r="6108" spans="1:4" ht="12.75">
      <c r="A6108">
        <v>985</v>
      </c>
      <c r="B6108">
        <v>981</v>
      </c>
      <c r="C6108" s="187">
        <v>39.70000076293945</v>
      </c>
      <c r="D6108">
        <v>0</v>
      </c>
    </row>
    <row r="6109" spans="1:4" ht="12.75">
      <c r="A6109">
        <v>985</v>
      </c>
      <c r="B6109">
        <v>982</v>
      </c>
      <c r="C6109" s="187">
        <v>20.799999237060547</v>
      </c>
      <c r="D6109">
        <v>0</v>
      </c>
    </row>
    <row r="6110" spans="1:4" ht="12.75">
      <c r="A6110">
        <v>985</v>
      </c>
      <c r="B6110">
        <v>983</v>
      </c>
      <c r="C6110" s="187">
        <v>5</v>
      </c>
      <c r="D6110">
        <v>0</v>
      </c>
    </row>
    <row r="6111" spans="1:4" ht="12.75">
      <c r="A6111">
        <v>985</v>
      </c>
      <c r="B6111">
        <v>984</v>
      </c>
      <c r="C6111" s="187">
        <v>6</v>
      </c>
      <c r="D6111">
        <v>0</v>
      </c>
    </row>
    <row r="6112" spans="1:4" ht="12.75">
      <c r="A6112">
        <v>985</v>
      </c>
      <c r="B6112">
        <v>985</v>
      </c>
      <c r="C6112" s="187">
        <v>0</v>
      </c>
      <c r="D6112">
        <v>0</v>
      </c>
    </row>
    <row r="6113" spans="1:4" ht="12.75">
      <c r="A6113">
        <v>985</v>
      </c>
      <c r="B6113">
        <v>986</v>
      </c>
      <c r="C6113" s="187">
        <v>15.600000381469727</v>
      </c>
      <c r="D6113">
        <v>0</v>
      </c>
    </row>
    <row r="6114" spans="1:4" ht="12.75">
      <c r="A6114">
        <v>985</v>
      </c>
      <c r="B6114">
        <v>987</v>
      </c>
      <c r="C6114" s="187">
        <v>17.600000381469727</v>
      </c>
      <c r="D6114">
        <v>0</v>
      </c>
    </row>
    <row r="6115" spans="1:4" ht="12.75">
      <c r="A6115">
        <v>985</v>
      </c>
      <c r="B6115">
        <v>988</v>
      </c>
      <c r="C6115" s="187">
        <v>18.899999618530273</v>
      </c>
      <c r="D6115">
        <v>0</v>
      </c>
    </row>
    <row r="6116" spans="1:4" ht="12.75">
      <c r="A6116">
        <v>985</v>
      </c>
      <c r="B6116">
        <v>989</v>
      </c>
      <c r="C6116" s="187">
        <v>25.5</v>
      </c>
      <c r="D6116">
        <v>0</v>
      </c>
    </row>
    <row r="6117" spans="1:4" ht="12.75">
      <c r="A6117">
        <v>986</v>
      </c>
      <c r="B6117">
        <v>490</v>
      </c>
      <c r="C6117" s="187">
        <v>108</v>
      </c>
      <c r="D6117">
        <v>0</v>
      </c>
    </row>
    <row r="6118" spans="1:4" ht="12.75">
      <c r="A6118">
        <v>986</v>
      </c>
      <c r="B6118">
        <v>491</v>
      </c>
      <c r="C6118" s="187">
        <v>101</v>
      </c>
      <c r="D6118">
        <v>0</v>
      </c>
    </row>
    <row r="6119" spans="1:4" ht="12.75">
      <c r="A6119">
        <v>986</v>
      </c>
      <c r="B6119">
        <v>492</v>
      </c>
      <c r="C6119" s="187">
        <v>91.5</v>
      </c>
      <c r="D6119">
        <v>0</v>
      </c>
    </row>
    <row r="6120" spans="1:4" ht="12.75">
      <c r="A6120">
        <v>986</v>
      </c>
      <c r="B6120">
        <v>493</v>
      </c>
      <c r="C6120" s="187">
        <v>81.5</v>
      </c>
      <c r="D6120">
        <v>0</v>
      </c>
    </row>
    <row r="6121" spans="1:4" ht="12.75">
      <c r="A6121">
        <v>986</v>
      </c>
      <c r="B6121">
        <v>494</v>
      </c>
      <c r="C6121" s="187">
        <v>84.5</v>
      </c>
      <c r="D6121">
        <v>0</v>
      </c>
    </row>
    <row r="6122" spans="1:4" ht="12.75">
      <c r="A6122">
        <v>986</v>
      </c>
      <c r="B6122">
        <v>496</v>
      </c>
      <c r="C6122" s="187">
        <v>76</v>
      </c>
      <c r="D6122">
        <v>0</v>
      </c>
    </row>
    <row r="6123" spans="1:4" ht="12.75">
      <c r="A6123">
        <v>986</v>
      </c>
      <c r="B6123">
        <v>499</v>
      </c>
      <c r="C6123" s="187">
        <v>70.5</v>
      </c>
      <c r="D6123">
        <v>0</v>
      </c>
    </row>
    <row r="6124" spans="1:4" ht="12.75">
      <c r="A6124">
        <v>986</v>
      </c>
      <c r="B6124">
        <v>500</v>
      </c>
      <c r="C6124" s="187">
        <v>120</v>
      </c>
      <c r="D6124">
        <v>0</v>
      </c>
    </row>
    <row r="6125" spans="1:4" ht="12.75">
      <c r="A6125">
        <v>986</v>
      </c>
      <c r="B6125">
        <v>509</v>
      </c>
      <c r="C6125" s="187">
        <v>74.5</v>
      </c>
      <c r="D6125">
        <v>0</v>
      </c>
    </row>
    <row r="6126" spans="1:4" ht="12.75">
      <c r="A6126">
        <v>986</v>
      </c>
      <c r="B6126">
        <v>510</v>
      </c>
      <c r="C6126" s="187">
        <v>87.5</v>
      </c>
      <c r="D6126">
        <v>0</v>
      </c>
    </row>
    <row r="6127" spans="1:4" ht="12.75">
      <c r="A6127">
        <v>986</v>
      </c>
      <c r="B6127">
        <v>511</v>
      </c>
      <c r="C6127" s="187">
        <v>94.5</v>
      </c>
      <c r="D6127">
        <v>0</v>
      </c>
    </row>
    <row r="6128" spans="1:4" ht="12.75">
      <c r="A6128">
        <v>986</v>
      </c>
      <c r="B6128">
        <v>516</v>
      </c>
      <c r="C6128" s="187">
        <v>107</v>
      </c>
      <c r="D6128">
        <v>0</v>
      </c>
    </row>
    <row r="6129" spans="1:4" ht="12.75">
      <c r="A6129">
        <v>986</v>
      </c>
      <c r="B6129">
        <v>520</v>
      </c>
      <c r="C6129" s="187">
        <v>117</v>
      </c>
      <c r="D6129">
        <v>0</v>
      </c>
    </row>
    <row r="6130" spans="1:4" ht="12.75">
      <c r="A6130">
        <v>986</v>
      </c>
      <c r="B6130">
        <v>522</v>
      </c>
      <c r="C6130" s="187">
        <v>121</v>
      </c>
      <c r="D6130">
        <v>0</v>
      </c>
    </row>
    <row r="6131" spans="1:4" ht="12.75">
      <c r="A6131">
        <v>986</v>
      </c>
      <c r="B6131">
        <v>963</v>
      </c>
      <c r="C6131" s="187">
        <v>122</v>
      </c>
      <c r="D6131">
        <v>0</v>
      </c>
    </row>
    <row r="6132" spans="1:4" ht="12.75">
      <c r="A6132">
        <v>986</v>
      </c>
      <c r="B6132">
        <v>964</v>
      </c>
      <c r="C6132" s="187">
        <v>116</v>
      </c>
      <c r="D6132">
        <v>0</v>
      </c>
    </row>
    <row r="6133" spans="1:4" ht="12.75">
      <c r="A6133">
        <v>986</v>
      </c>
      <c r="B6133">
        <v>965</v>
      </c>
      <c r="C6133" s="187">
        <v>111</v>
      </c>
      <c r="D6133">
        <v>0</v>
      </c>
    </row>
    <row r="6134" spans="1:4" ht="12.75">
      <c r="A6134">
        <v>986</v>
      </c>
      <c r="B6134">
        <v>966</v>
      </c>
      <c r="C6134" s="187">
        <v>125</v>
      </c>
      <c r="D6134">
        <v>0</v>
      </c>
    </row>
    <row r="6135" spans="1:4" ht="12.75">
      <c r="A6135">
        <v>986</v>
      </c>
      <c r="B6135">
        <v>972</v>
      </c>
      <c r="C6135" s="187">
        <v>97</v>
      </c>
      <c r="D6135">
        <v>0</v>
      </c>
    </row>
    <row r="6136" spans="1:4" ht="12.75">
      <c r="A6136">
        <v>986</v>
      </c>
      <c r="B6136">
        <v>981</v>
      </c>
      <c r="C6136" s="187">
        <v>38.599998474121094</v>
      </c>
      <c r="D6136">
        <v>0</v>
      </c>
    </row>
    <row r="6137" spans="1:4" ht="12.75">
      <c r="A6137">
        <v>986</v>
      </c>
      <c r="B6137">
        <v>982</v>
      </c>
      <c r="C6137" s="187">
        <v>8.5</v>
      </c>
      <c r="D6137">
        <v>0</v>
      </c>
    </row>
    <row r="6138" spans="1:4" ht="12.75">
      <c r="A6138">
        <v>986</v>
      </c>
      <c r="B6138">
        <v>983</v>
      </c>
      <c r="C6138" s="187">
        <v>20.600000381469727</v>
      </c>
      <c r="D6138">
        <v>0</v>
      </c>
    </row>
    <row r="6139" spans="1:4" ht="12.75">
      <c r="A6139">
        <v>986</v>
      </c>
      <c r="B6139">
        <v>984</v>
      </c>
      <c r="C6139" s="187">
        <v>10</v>
      </c>
      <c r="D6139">
        <v>0</v>
      </c>
    </row>
    <row r="6140" spans="1:4" ht="12.75">
      <c r="A6140">
        <v>986</v>
      </c>
      <c r="B6140">
        <v>985</v>
      </c>
      <c r="C6140" s="187">
        <v>15.600000381469727</v>
      </c>
      <c r="D6140">
        <v>0</v>
      </c>
    </row>
    <row r="6141" spans="1:4" ht="12.75">
      <c r="A6141">
        <v>986</v>
      </c>
      <c r="B6141">
        <v>987</v>
      </c>
      <c r="C6141" s="187">
        <v>11.899999618530273</v>
      </c>
      <c r="D6141">
        <v>0</v>
      </c>
    </row>
    <row r="6142" spans="1:4" ht="12.75">
      <c r="A6142">
        <v>987</v>
      </c>
      <c r="B6142">
        <v>490</v>
      </c>
      <c r="C6142" s="187">
        <v>101</v>
      </c>
      <c r="D6142">
        <v>0</v>
      </c>
    </row>
    <row r="6143" spans="1:4" ht="12.75">
      <c r="A6143">
        <v>987</v>
      </c>
      <c r="B6143">
        <v>491</v>
      </c>
      <c r="C6143" s="187">
        <v>95.5</v>
      </c>
      <c r="D6143">
        <v>0</v>
      </c>
    </row>
    <row r="6144" spans="1:4" ht="12.75">
      <c r="A6144">
        <v>987</v>
      </c>
      <c r="B6144">
        <v>492</v>
      </c>
      <c r="C6144" s="187">
        <v>86</v>
      </c>
      <c r="D6144">
        <v>0</v>
      </c>
    </row>
    <row r="6145" spans="1:4" ht="12.75">
      <c r="A6145">
        <v>987</v>
      </c>
      <c r="B6145">
        <v>493</v>
      </c>
      <c r="C6145" s="187">
        <v>77</v>
      </c>
      <c r="D6145">
        <v>0</v>
      </c>
    </row>
    <row r="6146" spans="1:4" ht="12.75">
      <c r="A6146">
        <v>987</v>
      </c>
      <c r="B6146">
        <v>494</v>
      </c>
      <c r="C6146" s="187">
        <v>81.5</v>
      </c>
      <c r="D6146">
        <v>0</v>
      </c>
    </row>
    <row r="6147" spans="1:4" ht="12.75">
      <c r="A6147">
        <v>987</v>
      </c>
      <c r="B6147">
        <v>496</v>
      </c>
      <c r="C6147" s="187">
        <v>74.5</v>
      </c>
      <c r="D6147">
        <v>0</v>
      </c>
    </row>
    <row r="6148" spans="1:4" ht="12.75">
      <c r="A6148">
        <v>987</v>
      </c>
      <c r="B6148">
        <v>499</v>
      </c>
      <c r="C6148" s="187">
        <v>70.5</v>
      </c>
      <c r="D6148">
        <v>0</v>
      </c>
    </row>
    <row r="6149" spans="1:4" ht="12.75">
      <c r="A6149">
        <v>987</v>
      </c>
      <c r="B6149">
        <v>500</v>
      </c>
      <c r="C6149" s="187">
        <v>113</v>
      </c>
      <c r="D6149">
        <v>0</v>
      </c>
    </row>
    <row r="6150" spans="1:4" ht="12.75">
      <c r="A6150">
        <v>987</v>
      </c>
      <c r="B6150">
        <v>509</v>
      </c>
      <c r="C6150" s="187">
        <v>76</v>
      </c>
      <c r="D6150">
        <v>0</v>
      </c>
    </row>
    <row r="6151" spans="1:4" ht="12.75">
      <c r="A6151">
        <v>987</v>
      </c>
      <c r="B6151">
        <v>510</v>
      </c>
      <c r="C6151" s="187">
        <v>90.5</v>
      </c>
      <c r="D6151">
        <v>0</v>
      </c>
    </row>
    <row r="6152" spans="1:4" ht="12.75">
      <c r="A6152">
        <v>987</v>
      </c>
      <c r="B6152">
        <v>983</v>
      </c>
      <c r="C6152" s="187">
        <v>22</v>
      </c>
      <c r="D6152">
        <v>0</v>
      </c>
    </row>
    <row r="6153" spans="1:4" ht="12.75">
      <c r="A6153">
        <v>987</v>
      </c>
      <c r="B6153">
        <v>984</v>
      </c>
      <c r="C6153" s="187">
        <v>15.199999809265137</v>
      </c>
      <c r="D6153">
        <v>0</v>
      </c>
    </row>
    <row r="6154" spans="1:4" ht="12.75">
      <c r="A6154">
        <v>987</v>
      </c>
      <c r="B6154">
        <v>985</v>
      </c>
      <c r="C6154" s="187">
        <v>17.600000381469727</v>
      </c>
      <c r="D6154">
        <v>0</v>
      </c>
    </row>
    <row r="6155" spans="1:4" ht="12.75">
      <c r="A6155">
        <v>987</v>
      </c>
      <c r="B6155">
        <v>986</v>
      </c>
      <c r="C6155" s="187">
        <v>11.899999618530273</v>
      </c>
      <c r="D6155">
        <v>0</v>
      </c>
    </row>
    <row r="6156" spans="1:4" ht="12.75">
      <c r="A6156">
        <v>987</v>
      </c>
      <c r="B6156">
        <v>988</v>
      </c>
      <c r="C6156" s="187">
        <v>2.299999952316284</v>
      </c>
      <c r="D6156">
        <v>0</v>
      </c>
    </row>
    <row r="6157" spans="1:4" ht="12.75">
      <c r="A6157">
        <v>988</v>
      </c>
      <c r="B6157">
        <v>490</v>
      </c>
      <c r="C6157" s="187">
        <v>100</v>
      </c>
      <c r="D6157">
        <v>0</v>
      </c>
    </row>
    <row r="6158" spans="1:4" ht="12.75">
      <c r="A6158">
        <v>988</v>
      </c>
      <c r="B6158">
        <v>491</v>
      </c>
      <c r="C6158" s="187">
        <v>94.5</v>
      </c>
      <c r="D6158">
        <v>0</v>
      </c>
    </row>
    <row r="6159" spans="1:4" ht="12.75">
      <c r="A6159">
        <v>988</v>
      </c>
      <c r="B6159">
        <v>492</v>
      </c>
      <c r="C6159" s="187">
        <v>85</v>
      </c>
      <c r="D6159">
        <v>0</v>
      </c>
    </row>
    <row r="6160" spans="1:4" ht="12.75">
      <c r="A6160">
        <v>988</v>
      </c>
      <c r="B6160">
        <v>493</v>
      </c>
      <c r="C6160" s="187">
        <v>76.5</v>
      </c>
      <c r="D6160">
        <v>0</v>
      </c>
    </row>
    <row r="6161" spans="1:4" ht="12.75">
      <c r="A6161">
        <v>988</v>
      </c>
      <c r="B6161">
        <v>494</v>
      </c>
      <c r="C6161" s="187">
        <v>81.5</v>
      </c>
      <c r="D6161">
        <v>0</v>
      </c>
    </row>
    <row r="6162" spans="1:4" ht="12.75">
      <c r="A6162">
        <v>988</v>
      </c>
      <c r="B6162">
        <v>496</v>
      </c>
      <c r="C6162" s="187">
        <v>74.5</v>
      </c>
      <c r="D6162">
        <v>0</v>
      </c>
    </row>
    <row r="6163" spans="1:4" ht="12.75">
      <c r="A6163">
        <v>988</v>
      </c>
      <c r="B6163">
        <v>499</v>
      </c>
      <c r="C6163" s="187">
        <v>71</v>
      </c>
      <c r="D6163">
        <v>0</v>
      </c>
    </row>
    <row r="6164" spans="1:4" ht="12.75">
      <c r="A6164">
        <v>988</v>
      </c>
      <c r="B6164">
        <v>500</v>
      </c>
      <c r="C6164" s="187">
        <v>112</v>
      </c>
      <c r="D6164">
        <v>0</v>
      </c>
    </row>
    <row r="6165" spans="1:4" ht="12.75">
      <c r="A6165">
        <v>988</v>
      </c>
      <c r="B6165">
        <v>509</v>
      </c>
      <c r="C6165" s="187">
        <v>76.5</v>
      </c>
      <c r="D6165">
        <v>0</v>
      </c>
    </row>
    <row r="6166" spans="1:4" ht="12.75">
      <c r="A6166">
        <v>988</v>
      </c>
      <c r="B6166">
        <v>510</v>
      </c>
      <c r="C6166" s="187">
        <v>91.5</v>
      </c>
      <c r="D6166">
        <v>0</v>
      </c>
    </row>
    <row r="6167" spans="1:4" ht="12.75">
      <c r="A6167">
        <v>988</v>
      </c>
      <c r="B6167">
        <v>511</v>
      </c>
      <c r="C6167" s="187">
        <v>100</v>
      </c>
      <c r="D6167">
        <v>0</v>
      </c>
    </row>
    <row r="6168" spans="1:4" ht="12.75">
      <c r="A6168">
        <v>988</v>
      </c>
      <c r="B6168">
        <v>983</v>
      </c>
      <c r="C6168" s="187">
        <v>23.100000381469727</v>
      </c>
      <c r="D6168">
        <v>0</v>
      </c>
    </row>
    <row r="6169" spans="1:4" ht="12.75">
      <c r="A6169">
        <v>988</v>
      </c>
      <c r="B6169">
        <v>984</v>
      </c>
      <c r="C6169" s="187">
        <v>17.100000381469727</v>
      </c>
      <c r="D6169">
        <v>0</v>
      </c>
    </row>
    <row r="6170" spans="1:4" ht="12.75">
      <c r="A6170">
        <v>988</v>
      </c>
      <c r="B6170">
        <v>985</v>
      </c>
      <c r="C6170" s="187">
        <v>18.899999618530273</v>
      </c>
      <c r="D6170">
        <v>0</v>
      </c>
    </row>
    <row r="6171" spans="1:4" ht="12.75">
      <c r="A6171">
        <v>988</v>
      </c>
      <c r="B6171">
        <v>987</v>
      </c>
      <c r="C6171" s="187">
        <v>2.299999952316284</v>
      </c>
      <c r="D6171">
        <v>0</v>
      </c>
    </row>
    <row r="6172" spans="1:4" ht="12.75">
      <c r="A6172">
        <v>988</v>
      </c>
      <c r="B6172">
        <v>989</v>
      </c>
      <c r="C6172" s="187">
        <v>8.399999618530273</v>
      </c>
      <c r="D6172">
        <v>0</v>
      </c>
    </row>
    <row r="6173" spans="1:4" ht="12.75">
      <c r="A6173">
        <v>989</v>
      </c>
      <c r="B6173">
        <v>490</v>
      </c>
      <c r="C6173" s="187">
        <v>97.5</v>
      </c>
      <c r="D6173">
        <v>0</v>
      </c>
    </row>
    <row r="6174" spans="1:4" ht="12.75">
      <c r="A6174">
        <v>989</v>
      </c>
      <c r="B6174">
        <v>491</v>
      </c>
      <c r="C6174" s="187">
        <v>91.5</v>
      </c>
      <c r="D6174">
        <v>0</v>
      </c>
    </row>
    <row r="6175" spans="1:4" ht="12.75">
      <c r="A6175">
        <v>989</v>
      </c>
      <c r="B6175">
        <v>492</v>
      </c>
      <c r="C6175" s="187">
        <v>83</v>
      </c>
      <c r="D6175">
        <v>0</v>
      </c>
    </row>
    <row r="6176" spans="1:4" ht="12.75">
      <c r="A6176">
        <v>989</v>
      </c>
      <c r="B6176">
        <v>493</v>
      </c>
      <c r="C6176" s="187">
        <v>76</v>
      </c>
      <c r="D6176">
        <v>0</v>
      </c>
    </row>
    <row r="6177" spans="1:4" ht="12.75">
      <c r="A6177">
        <v>989</v>
      </c>
      <c r="B6177">
        <v>494</v>
      </c>
      <c r="C6177" s="187">
        <v>82</v>
      </c>
      <c r="D6177">
        <v>0</v>
      </c>
    </row>
    <row r="6178" spans="1:4" ht="12.75">
      <c r="A6178">
        <v>989</v>
      </c>
      <c r="B6178">
        <v>496</v>
      </c>
      <c r="C6178" s="187">
        <v>76.5</v>
      </c>
      <c r="D6178">
        <v>0</v>
      </c>
    </row>
    <row r="6179" spans="1:4" ht="12.75">
      <c r="A6179">
        <v>989</v>
      </c>
      <c r="B6179">
        <v>499</v>
      </c>
      <c r="C6179" s="187">
        <v>74</v>
      </c>
      <c r="D6179">
        <v>0</v>
      </c>
    </row>
    <row r="6180" spans="1:4" ht="12.75">
      <c r="A6180">
        <v>989</v>
      </c>
      <c r="B6180">
        <v>500</v>
      </c>
      <c r="C6180" s="187">
        <v>108</v>
      </c>
      <c r="D6180">
        <v>0</v>
      </c>
    </row>
    <row r="6181" spans="1:4" ht="12.75">
      <c r="A6181">
        <v>989</v>
      </c>
      <c r="B6181">
        <v>509</v>
      </c>
      <c r="C6181" s="187">
        <v>80</v>
      </c>
      <c r="D6181">
        <v>0</v>
      </c>
    </row>
    <row r="6182" spans="1:4" ht="12.75">
      <c r="A6182">
        <v>989</v>
      </c>
      <c r="B6182">
        <v>510</v>
      </c>
      <c r="C6182" s="187">
        <v>95.5</v>
      </c>
      <c r="D6182">
        <v>0</v>
      </c>
    </row>
    <row r="6183" spans="1:4" ht="12.75">
      <c r="A6183">
        <v>989</v>
      </c>
      <c r="B6183">
        <v>511</v>
      </c>
      <c r="C6183" s="187">
        <v>105</v>
      </c>
      <c r="D6183">
        <v>0</v>
      </c>
    </row>
    <row r="6184" spans="1:4" ht="12.75">
      <c r="A6184">
        <v>989</v>
      </c>
      <c r="B6184">
        <v>516</v>
      </c>
      <c r="C6184" s="187">
        <v>120</v>
      </c>
      <c r="D6184">
        <v>0</v>
      </c>
    </row>
    <row r="6185" spans="1:4" ht="12.75">
      <c r="A6185">
        <v>989</v>
      </c>
      <c r="B6185">
        <v>520</v>
      </c>
      <c r="C6185" s="187">
        <v>132</v>
      </c>
      <c r="D6185">
        <v>0</v>
      </c>
    </row>
    <row r="6186" spans="1:4" ht="12.75">
      <c r="A6186">
        <v>989</v>
      </c>
      <c r="B6186">
        <v>983</v>
      </c>
      <c r="C6186" s="187">
        <v>28.899999618530273</v>
      </c>
      <c r="D6186">
        <v>0</v>
      </c>
    </row>
    <row r="6187" spans="1:4" ht="12.75">
      <c r="A6187">
        <v>989</v>
      </c>
      <c r="B6187">
        <v>984</v>
      </c>
      <c r="C6187" s="187">
        <v>24.799999237060547</v>
      </c>
      <c r="D6187">
        <v>0</v>
      </c>
    </row>
    <row r="6188" spans="1:4" ht="12.75">
      <c r="A6188">
        <v>989</v>
      </c>
      <c r="B6188">
        <v>985</v>
      </c>
      <c r="C6188" s="187">
        <v>25.5</v>
      </c>
      <c r="D6188">
        <v>0</v>
      </c>
    </row>
    <row r="6189" spans="1:4" ht="12.75">
      <c r="A6189">
        <v>989</v>
      </c>
      <c r="B6189">
        <v>988</v>
      </c>
      <c r="C6189" s="187">
        <v>8.399999618530273</v>
      </c>
      <c r="D6189">
        <v>0</v>
      </c>
    </row>
    <row r="6190" spans="1:4" ht="12.75">
      <c r="A6190">
        <v>991</v>
      </c>
      <c r="B6190">
        <v>195</v>
      </c>
      <c r="C6190" s="187">
        <v>27.5</v>
      </c>
      <c r="D6190">
        <v>0</v>
      </c>
    </row>
    <row r="6191" spans="1:4" ht="12.75">
      <c r="A6191">
        <v>991</v>
      </c>
      <c r="B6191">
        <v>196</v>
      </c>
      <c r="C6191" s="187">
        <v>34.79999923706055</v>
      </c>
      <c r="D6191">
        <v>0</v>
      </c>
    </row>
    <row r="6192" spans="1:4" ht="12.75">
      <c r="A6192">
        <v>991</v>
      </c>
      <c r="B6192">
        <v>197</v>
      </c>
      <c r="C6192" s="187">
        <v>43</v>
      </c>
      <c r="D6192">
        <v>0</v>
      </c>
    </row>
    <row r="6193" spans="1:4" ht="12.75">
      <c r="A6193">
        <v>991</v>
      </c>
      <c r="B6193">
        <v>245</v>
      </c>
      <c r="C6193" s="187">
        <v>40.099998474121094</v>
      </c>
      <c r="D6193">
        <v>0</v>
      </c>
    </row>
    <row r="6194" spans="1:4" ht="12.75">
      <c r="A6194">
        <v>991</v>
      </c>
      <c r="B6194">
        <v>997</v>
      </c>
      <c r="C6194" s="187">
        <v>16.5</v>
      </c>
      <c r="D6194">
        <v>0</v>
      </c>
    </row>
    <row r="6195" spans="1:4" ht="12.75">
      <c r="A6195">
        <v>992</v>
      </c>
      <c r="B6195">
        <v>195</v>
      </c>
      <c r="C6195" s="187">
        <v>26.799999237060547</v>
      </c>
      <c r="D6195">
        <v>0</v>
      </c>
    </row>
    <row r="6196" spans="1:4" ht="12.75">
      <c r="A6196">
        <v>992</v>
      </c>
      <c r="B6196">
        <v>196</v>
      </c>
      <c r="C6196" s="187">
        <v>32.400001525878906</v>
      </c>
      <c r="D6196">
        <v>0</v>
      </c>
    </row>
    <row r="6197" spans="1:4" ht="12.75">
      <c r="A6197">
        <v>992</v>
      </c>
      <c r="B6197">
        <v>197</v>
      </c>
      <c r="C6197" s="187">
        <v>39.79999923706055</v>
      </c>
      <c r="D6197">
        <v>0</v>
      </c>
    </row>
    <row r="6198" spans="1:4" ht="12.75">
      <c r="A6198">
        <v>992</v>
      </c>
      <c r="B6198">
        <v>245</v>
      </c>
      <c r="C6198" s="187">
        <v>41.29999923706055</v>
      </c>
      <c r="D6198">
        <v>0</v>
      </c>
    </row>
    <row r="6199" spans="1:4" ht="12.75">
      <c r="A6199">
        <v>992</v>
      </c>
      <c r="B6199">
        <v>993</v>
      </c>
      <c r="C6199" s="187">
        <v>21.600000381469727</v>
      </c>
      <c r="D6199">
        <v>0</v>
      </c>
    </row>
    <row r="6200" spans="1:4" ht="12.75">
      <c r="A6200">
        <v>993</v>
      </c>
      <c r="B6200">
        <v>197</v>
      </c>
      <c r="C6200" s="187">
        <v>14.300000190734863</v>
      </c>
      <c r="D6200">
        <v>0</v>
      </c>
    </row>
    <row r="6201" spans="1:4" ht="12.75">
      <c r="A6201">
        <v>993</v>
      </c>
      <c r="B6201">
        <v>992</v>
      </c>
      <c r="C6201" s="187">
        <v>21.600000381469727</v>
      </c>
      <c r="D6201">
        <v>0</v>
      </c>
    </row>
    <row r="6202" spans="1:4" ht="12.75">
      <c r="A6202">
        <v>993</v>
      </c>
      <c r="B6202">
        <v>994</v>
      </c>
      <c r="C6202" s="187">
        <v>25.100000381469727</v>
      </c>
      <c r="D6202">
        <v>0</v>
      </c>
    </row>
    <row r="6203" spans="1:4" ht="12.75">
      <c r="A6203">
        <v>994</v>
      </c>
      <c r="B6203">
        <v>197</v>
      </c>
      <c r="C6203" s="187">
        <v>21.899999618530273</v>
      </c>
      <c r="D6203">
        <v>0</v>
      </c>
    </row>
    <row r="6204" spans="1:4" ht="12.75">
      <c r="A6204">
        <v>994</v>
      </c>
      <c r="B6204">
        <v>993</v>
      </c>
      <c r="C6204" s="187">
        <v>25.100000381469727</v>
      </c>
      <c r="D6204">
        <v>0</v>
      </c>
    </row>
    <row r="6205" spans="1:4" ht="12.75">
      <c r="A6205">
        <v>995</v>
      </c>
      <c r="B6205">
        <v>198</v>
      </c>
      <c r="C6205" s="187">
        <v>23.5</v>
      </c>
      <c r="D6205">
        <v>0</v>
      </c>
    </row>
    <row r="6206" spans="1:4" ht="12.75">
      <c r="A6206">
        <v>996</v>
      </c>
      <c r="B6206">
        <v>198</v>
      </c>
      <c r="C6206" s="187">
        <v>19.600000381469727</v>
      </c>
      <c r="D6206">
        <v>0</v>
      </c>
    </row>
    <row r="6207" spans="1:4" ht="12.75">
      <c r="A6207">
        <v>997</v>
      </c>
      <c r="B6207">
        <v>185</v>
      </c>
      <c r="C6207" s="187">
        <v>49.20000076293945</v>
      </c>
      <c r="D6207">
        <v>0</v>
      </c>
    </row>
    <row r="6208" spans="1:4" ht="12.75">
      <c r="A6208">
        <v>997</v>
      </c>
      <c r="B6208">
        <v>188</v>
      </c>
      <c r="C6208" s="187">
        <v>38.79999923706055</v>
      </c>
      <c r="D6208">
        <v>0</v>
      </c>
    </row>
    <row r="6209" spans="1:4" ht="12.75">
      <c r="A6209">
        <v>997</v>
      </c>
      <c r="B6209">
        <v>194</v>
      </c>
      <c r="C6209" s="187">
        <v>36.20000076293945</v>
      </c>
      <c r="D6209">
        <v>0</v>
      </c>
    </row>
    <row r="6210" spans="1:4" ht="12.75">
      <c r="A6210">
        <v>997</v>
      </c>
      <c r="B6210">
        <v>195</v>
      </c>
      <c r="C6210" s="187">
        <v>37.20000076293945</v>
      </c>
      <c r="D6210">
        <v>0</v>
      </c>
    </row>
    <row r="6211" spans="1:4" ht="12.75">
      <c r="A6211">
        <v>997</v>
      </c>
      <c r="B6211">
        <v>240</v>
      </c>
      <c r="C6211" s="187">
        <v>45.599998474121094</v>
      </c>
      <c r="D6211">
        <v>0</v>
      </c>
    </row>
    <row r="6212" spans="1:4" ht="12.75">
      <c r="A6212">
        <v>997</v>
      </c>
      <c r="B6212">
        <v>242</v>
      </c>
      <c r="C6212" s="187">
        <v>39.099998474121094</v>
      </c>
      <c r="D6212">
        <v>0</v>
      </c>
    </row>
    <row r="6213" spans="1:4" ht="12.75">
      <c r="A6213">
        <v>997</v>
      </c>
      <c r="B6213">
        <v>245</v>
      </c>
      <c r="C6213" s="187">
        <v>32.79999923706055</v>
      </c>
      <c r="D6213">
        <v>0</v>
      </c>
    </row>
    <row r="6214" spans="1:4" ht="12.75">
      <c r="A6214">
        <v>997</v>
      </c>
      <c r="B6214">
        <v>253</v>
      </c>
      <c r="C6214" s="187">
        <v>38.599998474121094</v>
      </c>
      <c r="D6214">
        <v>0</v>
      </c>
    </row>
    <row r="6215" spans="1:4" ht="12.75">
      <c r="A6215">
        <v>997</v>
      </c>
      <c r="B6215">
        <v>254</v>
      </c>
      <c r="C6215" s="187">
        <v>43</v>
      </c>
      <c r="D6215">
        <v>0</v>
      </c>
    </row>
    <row r="6216" spans="1:4" ht="12.75">
      <c r="A6216">
        <v>997</v>
      </c>
      <c r="B6216">
        <v>255</v>
      </c>
      <c r="C6216" s="187">
        <v>37.5</v>
      </c>
      <c r="D6216">
        <v>0</v>
      </c>
    </row>
    <row r="6217" spans="1:4" ht="12.75">
      <c r="A6217">
        <v>997</v>
      </c>
      <c r="B6217">
        <v>263</v>
      </c>
      <c r="C6217" s="187">
        <v>42.29999923706055</v>
      </c>
      <c r="D6217">
        <v>0</v>
      </c>
    </row>
    <row r="6218" spans="1:4" ht="12.75">
      <c r="A6218">
        <v>997</v>
      </c>
      <c r="B6218">
        <v>267</v>
      </c>
      <c r="C6218" s="187">
        <v>55</v>
      </c>
      <c r="D6218">
        <v>0</v>
      </c>
    </row>
    <row r="6219" spans="1:4" ht="12.75">
      <c r="A6219">
        <v>997</v>
      </c>
      <c r="B6219">
        <v>309</v>
      </c>
      <c r="C6219" s="187">
        <v>112.5</v>
      </c>
      <c r="D6219">
        <v>0</v>
      </c>
    </row>
    <row r="6220" spans="1:4" ht="12.75">
      <c r="A6220">
        <v>997</v>
      </c>
      <c r="B6220">
        <v>991</v>
      </c>
      <c r="C6220" s="187">
        <v>16.5</v>
      </c>
      <c r="D6220">
        <v>0</v>
      </c>
    </row>
    <row r="6221" spans="1:4" ht="12.75">
      <c r="A6221">
        <v>1001</v>
      </c>
      <c r="B6221">
        <v>1002</v>
      </c>
      <c r="C6221" s="187">
        <v>4.5</v>
      </c>
      <c r="D6221">
        <v>0</v>
      </c>
    </row>
    <row r="6222" spans="1:4" ht="12.75">
      <c r="A6222">
        <v>1001</v>
      </c>
      <c r="B6222">
        <v>1004</v>
      </c>
      <c r="C6222" s="187">
        <v>5</v>
      </c>
      <c r="D6222">
        <v>0</v>
      </c>
    </row>
    <row r="6223" spans="1:4" ht="12.75">
      <c r="A6223">
        <v>1002</v>
      </c>
      <c r="B6223">
        <v>1001</v>
      </c>
      <c r="C6223" s="187">
        <v>4.5</v>
      </c>
      <c r="D6223">
        <v>0</v>
      </c>
    </row>
    <row r="6224" spans="1:4" ht="12.75">
      <c r="A6224">
        <v>1002</v>
      </c>
      <c r="B6224">
        <v>1003</v>
      </c>
      <c r="C6224" s="187">
        <v>2.299999952316284</v>
      </c>
      <c r="D6224">
        <v>0</v>
      </c>
    </row>
    <row r="6225" spans="1:4" ht="12.75">
      <c r="A6225">
        <v>1002</v>
      </c>
      <c r="B6225">
        <v>1004</v>
      </c>
      <c r="C6225" s="187">
        <v>2.5999999046325684</v>
      </c>
      <c r="D6225">
        <v>0</v>
      </c>
    </row>
    <row r="6226" spans="1:4" ht="12.75">
      <c r="A6226">
        <v>1003</v>
      </c>
      <c r="B6226">
        <v>1002</v>
      </c>
      <c r="C6226" s="187">
        <v>2.299999952316284</v>
      </c>
      <c r="D6226">
        <v>0</v>
      </c>
    </row>
    <row r="6227" spans="1:4" ht="12.75">
      <c r="A6227">
        <v>1003</v>
      </c>
      <c r="B6227">
        <v>1016</v>
      </c>
      <c r="C6227" s="187">
        <v>2.0999999046325684</v>
      </c>
      <c r="D6227">
        <v>0</v>
      </c>
    </row>
    <row r="6228" spans="1:4" ht="12.75">
      <c r="A6228">
        <v>1003</v>
      </c>
      <c r="B6228">
        <v>1021</v>
      </c>
      <c r="C6228" s="187">
        <v>7.300000190734863</v>
      </c>
      <c r="D6228">
        <v>0</v>
      </c>
    </row>
    <row r="6229" spans="1:4" ht="12.75">
      <c r="A6229">
        <v>1004</v>
      </c>
      <c r="B6229">
        <v>1001</v>
      </c>
      <c r="C6229" s="187">
        <v>5</v>
      </c>
      <c r="D6229">
        <v>0</v>
      </c>
    </row>
    <row r="6230" spans="1:4" ht="12.75">
      <c r="A6230">
        <v>1004</v>
      </c>
      <c r="B6230">
        <v>1002</v>
      </c>
      <c r="C6230" s="187">
        <v>2.5999999046325684</v>
      </c>
      <c r="D6230">
        <v>0</v>
      </c>
    </row>
    <row r="6231" spans="1:4" ht="12.75">
      <c r="A6231">
        <v>1004</v>
      </c>
      <c r="B6231">
        <v>1005</v>
      </c>
      <c r="C6231" s="187">
        <v>3.9</v>
      </c>
      <c r="D6231">
        <v>0</v>
      </c>
    </row>
    <row r="6232" spans="1:4" ht="12.75">
      <c r="A6232">
        <v>1004</v>
      </c>
      <c r="B6232">
        <v>1010</v>
      </c>
      <c r="C6232" s="187">
        <v>0</v>
      </c>
      <c r="D6232">
        <v>1</v>
      </c>
    </row>
    <row r="6233" spans="1:4" ht="12.75">
      <c r="A6233">
        <v>1005</v>
      </c>
      <c r="B6233">
        <v>1004</v>
      </c>
      <c r="C6233" s="187">
        <v>3.9</v>
      </c>
      <c r="D6233">
        <v>0</v>
      </c>
    </row>
    <row r="6234" spans="1:4" ht="12.75">
      <c r="A6234">
        <v>1005</v>
      </c>
      <c r="B6234">
        <v>1006</v>
      </c>
      <c r="C6234" s="187">
        <v>3.4000000953674316</v>
      </c>
      <c r="D6234">
        <v>0</v>
      </c>
    </row>
    <row r="6235" spans="1:4" ht="12.75">
      <c r="A6235">
        <v>1005</v>
      </c>
      <c r="B6235">
        <v>1010</v>
      </c>
      <c r="C6235" s="187">
        <v>3.700000047683716</v>
      </c>
      <c r="D6235">
        <v>0</v>
      </c>
    </row>
    <row r="6236" spans="1:4" ht="12.75">
      <c r="A6236">
        <v>1005</v>
      </c>
      <c r="B6236">
        <v>1011</v>
      </c>
      <c r="C6236" s="187">
        <v>4.599999904632568</v>
      </c>
      <c r="D6236">
        <v>0</v>
      </c>
    </row>
    <row r="6237" spans="1:4" ht="12.75">
      <c r="A6237">
        <v>1005</v>
      </c>
      <c r="B6237">
        <v>1012</v>
      </c>
      <c r="C6237" s="187">
        <v>6.5</v>
      </c>
      <c r="D6237">
        <v>0</v>
      </c>
    </row>
    <row r="6238" spans="1:4" ht="12.75">
      <c r="A6238">
        <v>1006</v>
      </c>
      <c r="B6238">
        <v>1005</v>
      </c>
      <c r="C6238" s="187">
        <v>3.4000000953674316</v>
      </c>
      <c r="D6238">
        <v>0</v>
      </c>
    </row>
    <row r="6239" spans="1:4" ht="12.75">
      <c r="A6239">
        <v>1007</v>
      </c>
      <c r="B6239">
        <v>1008</v>
      </c>
      <c r="C6239" s="187">
        <v>2.799999952316284</v>
      </c>
      <c r="D6239">
        <v>0</v>
      </c>
    </row>
    <row r="6240" spans="1:4" ht="12.75">
      <c r="A6240">
        <v>1007</v>
      </c>
      <c r="B6240">
        <v>1017</v>
      </c>
      <c r="C6240" s="187">
        <v>2.0999999046325684</v>
      </c>
      <c r="D6240">
        <v>0</v>
      </c>
    </row>
    <row r="6241" spans="1:4" ht="12.75">
      <c r="A6241">
        <v>1008</v>
      </c>
      <c r="B6241">
        <v>1007</v>
      </c>
      <c r="C6241" s="187">
        <v>2.799999952316284</v>
      </c>
      <c r="D6241">
        <v>0</v>
      </c>
    </row>
    <row r="6242" spans="1:4" ht="12.75">
      <c r="A6242">
        <v>1008</v>
      </c>
      <c r="B6242">
        <v>1014</v>
      </c>
      <c r="C6242" s="187">
        <v>6.900000095367432</v>
      </c>
      <c r="D6242">
        <v>0</v>
      </c>
    </row>
    <row r="6243" spans="1:4" ht="12.75">
      <c r="A6243">
        <v>1008</v>
      </c>
      <c r="B6243">
        <v>1015</v>
      </c>
      <c r="C6243" s="187">
        <v>8.800000190734863</v>
      </c>
      <c r="D6243">
        <v>0</v>
      </c>
    </row>
    <row r="6244" spans="1:4" ht="12.75">
      <c r="A6244">
        <v>1010</v>
      </c>
      <c r="B6244">
        <v>1004</v>
      </c>
      <c r="C6244" s="187">
        <v>0</v>
      </c>
      <c r="D6244">
        <v>1</v>
      </c>
    </row>
    <row r="6245" spans="1:4" ht="12.75">
      <c r="A6245">
        <v>1010</v>
      </c>
      <c r="B6245">
        <v>1005</v>
      </c>
      <c r="C6245" s="187">
        <v>3.700000047683716</v>
      </c>
      <c r="D6245">
        <v>0</v>
      </c>
    </row>
    <row r="6246" spans="1:4" ht="12.75">
      <c r="A6246">
        <v>1011</v>
      </c>
      <c r="B6246">
        <v>1005</v>
      </c>
      <c r="C6246" s="187">
        <v>4.599999904632568</v>
      </c>
      <c r="D6246">
        <v>0</v>
      </c>
    </row>
    <row r="6247" spans="1:4" ht="12.75">
      <c r="A6247">
        <v>1011</v>
      </c>
      <c r="B6247">
        <v>1012</v>
      </c>
      <c r="C6247" s="187">
        <v>3.2</v>
      </c>
      <c r="D6247">
        <v>0</v>
      </c>
    </row>
    <row r="6248" spans="1:4" ht="12.75">
      <c r="A6248">
        <v>1011</v>
      </c>
      <c r="B6248">
        <v>1013</v>
      </c>
      <c r="C6248" s="187">
        <v>4.800000190734863</v>
      </c>
      <c r="D6248">
        <v>0</v>
      </c>
    </row>
    <row r="6249" spans="1:4" ht="12.75">
      <c r="A6249">
        <v>1011</v>
      </c>
      <c r="B6249">
        <v>1015</v>
      </c>
      <c r="C6249" s="187">
        <v>6.599999904632568</v>
      </c>
      <c r="D6249">
        <v>0</v>
      </c>
    </row>
    <row r="6250" spans="1:4" ht="12.75">
      <c r="A6250">
        <v>1012</v>
      </c>
      <c r="B6250">
        <v>1005</v>
      </c>
      <c r="C6250" s="187">
        <v>6.5</v>
      </c>
      <c r="D6250">
        <v>0</v>
      </c>
    </row>
    <row r="6251" spans="1:4" ht="12.75">
      <c r="A6251">
        <v>1012</v>
      </c>
      <c r="B6251">
        <v>1011</v>
      </c>
      <c r="C6251" s="187">
        <v>3.2</v>
      </c>
      <c r="D6251">
        <v>0</v>
      </c>
    </row>
    <row r="6252" spans="1:4" ht="12.75">
      <c r="A6252">
        <v>1012</v>
      </c>
      <c r="B6252">
        <v>1013</v>
      </c>
      <c r="C6252" s="187">
        <v>7</v>
      </c>
      <c r="D6252">
        <v>0</v>
      </c>
    </row>
    <row r="6253" spans="1:4" ht="12.75">
      <c r="A6253">
        <v>1012</v>
      </c>
      <c r="B6253">
        <v>1015</v>
      </c>
      <c r="C6253" s="187">
        <v>9.199999809265137</v>
      </c>
      <c r="D6253">
        <v>0</v>
      </c>
    </row>
    <row r="6254" spans="1:4" ht="12.75">
      <c r="A6254">
        <v>1013</v>
      </c>
      <c r="B6254">
        <v>1011</v>
      </c>
      <c r="C6254" s="187">
        <v>4.800000190734863</v>
      </c>
      <c r="D6254">
        <v>0</v>
      </c>
    </row>
    <row r="6255" spans="1:4" ht="12.75">
      <c r="A6255">
        <v>1013</v>
      </c>
      <c r="B6255">
        <v>1012</v>
      </c>
      <c r="C6255" s="187">
        <v>7</v>
      </c>
      <c r="D6255">
        <v>0</v>
      </c>
    </row>
    <row r="6256" spans="1:4" ht="12.75">
      <c r="A6256">
        <v>1013</v>
      </c>
      <c r="B6256">
        <v>1015</v>
      </c>
      <c r="C6256" s="187">
        <v>4.800000190734863</v>
      </c>
      <c r="D6256">
        <v>0</v>
      </c>
    </row>
    <row r="6257" spans="1:4" ht="12.75">
      <c r="A6257">
        <v>1014</v>
      </c>
      <c r="B6257">
        <v>1008</v>
      </c>
      <c r="C6257" s="187">
        <v>6.900000095367432</v>
      </c>
      <c r="D6257">
        <v>0</v>
      </c>
    </row>
    <row r="6258" spans="1:4" ht="12.75">
      <c r="A6258">
        <v>1014</v>
      </c>
      <c r="B6258">
        <v>1015</v>
      </c>
      <c r="C6258" s="187">
        <v>1.899999976158142</v>
      </c>
      <c r="D6258">
        <v>0</v>
      </c>
    </row>
    <row r="6259" spans="1:4" ht="12.75">
      <c r="A6259">
        <v>1015</v>
      </c>
      <c r="B6259">
        <v>1008</v>
      </c>
      <c r="C6259" s="187">
        <v>8.800000190734863</v>
      </c>
      <c r="D6259">
        <v>0</v>
      </c>
    </row>
    <row r="6260" spans="1:4" ht="12.75">
      <c r="A6260">
        <v>1015</v>
      </c>
      <c r="B6260">
        <v>1011</v>
      </c>
      <c r="C6260" s="187">
        <v>6.599999904632568</v>
      </c>
      <c r="D6260">
        <v>0</v>
      </c>
    </row>
    <row r="6261" spans="1:4" ht="12.75">
      <c r="A6261">
        <v>1015</v>
      </c>
      <c r="B6261">
        <v>1012</v>
      </c>
      <c r="C6261" s="187">
        <v>9.199999809265137</v>
      </c>
      <c r="D6261">
        <v>0</v>
      </c>
    </row>
    <row r="6262" spans="1:4" ht="12.75">
      <c r="A6262">
        <v>1015</v>
      </c>
      <c r="B6262">
        <v>1013</v>
      </c>
      <c r="C6262" s="187">
        <v>4.800000190734863</v>
      </c>
      <c r="D6262">
        <v>0</v>
      </c>
    </row>
    <row r="6263" spans="1:4" ht="12.75">
      <c r="A6263">
        <v>1015</v>
      </c>
      <c r="B6263">
        <v>1014</v>
      </c>
      <c r="C6263" s="187">
        <v>1.899999976158142</v>
      </c>
      <c r="D6263">
        <v>0</v>
      </c>
    </row>
    <row r="6264" spans="1:4" ht="12.75">
      <c r="A6264">
        <v>1015</v>
      </c>
      <c r="B6264">
        <v>1027</v>
      </c>
      <c r="C6264" s="187">
        <v>5.199999809265137</v>
      </c>
      <c r="D6264">
        <v>0</v>
      </c>
    </row>
    <row r="6265" spans="1:4" ht="12.75">
      <c r="A6265">
        <v>1015</v>
      </c>
      <c r="B6265">
        <v>1031</v>
      </c>
      <c r="C6265" s="187">
        <v>4.300000190734863</v>
      </c>
      <c r="D6265">
        <v>0</v>
      </c>
    </row>
    <row r="6266" spans="1:4" ht="12.75">
      <c r="A6266">
        <v>1015</v>
      </c>
      <c r="B6266">
        <v>1032</v>
      </c>
      <c r="C6266" s="187">
        <v>7.099999904632568</v>
      </c>
      <c r="D6266">
        <v>0</v>
      </c>
    </row>
    <row r="6267" spans="1:4" ht="12.75">
      <c r="A6267">
        <v>1015</v>
      </c>
      <c r="B6267">
        <v>1035</v>
      </c>
      <c r="C6267" s="187">
        <v>3.700000047683716</v>
      </c>
      <c r="D6267">
        <v>0</v>
      </c>
    </row>
    <row r="6268" spans="1:4" ht="12.75">
      <c r="A6268">
        <v>1015</v>
      </c>
      <c r="B6268">
        <v>1037</v>
      </c>
      <c r="C6268" s="187">
        <v>5</v>
      </c>
      <c r="D6268">
        <v>0</v>
      </c>
    </row>
    <row r="6269" spans="1:4" ht="12.75">
      <c r="A6269">
        <v>1016</v>
      </c>
      <c r="B6269">
        <v>1003</v>
      </c>
      <c r="C6269" s="187">
        <v>2.0999999046325684</v>
      </c>
      <c r="D6269">
        <v>0</v>
      </c>
    </row>
    <row r="6270" spans="1:4" ht="12.75">
      <c r="A6270">
        <v>1016</v>
      </c>
      <c r="B6270">
        <v>1017</v>
      </c>
      <c r="C6270" s="187">
        <v>0</v>
      </c>
      <c r="D6270">
        <v>1</v>
      </c>
    </row>
    <row r="6271" spans="1:4" ht="12.75">
      <c r="A6271">
        <v>1017</v>
      </c>
      <c r="B6271">
        <v>1007</v>
      </c>
      <c r="C6271" s="187">
        <v>2.0999999046325684</v>
      </c>
      <c r="D6271">
        <v>0</v>
      </c>
    </row>
    <row r="6272" spans="1:4" ht="12.75">
      <c r="A6272">
        <v>1017</v>
      </c>
      <c r="B6272">
        <v>1016</v>
      </c>
      <c r="C6272" s="187">
        <v>0</v>
      </c>
      <c r="D6272">
        <v>1</v>
      </c>
    </row>
    <row r="6273" spans="1:4" ht="12.75">
      <c r="A6273">
        <v>1021</v>
      </c>
      <c r="B6273">
        <v>1003</v>
      </c>
      <c r="C6273" s="187">
        <v>7.300000190734863</v>
      </c>
      <c r="D6273">
        <v>0</v>
      </c>
    </row>
    <row r="6274" spans="1:4" ht="12.75">
      <c r="A6274">
        <v>1021</v>
      </c>
      <c r="B6274">
        <v>1022</v>
      </c>
      <c r="C6274" s="187">
        <v>3.299999952316284</v>
      </c>
      <c r="D6274">
        <v>0</v>
      </c>
    </row>
    <row r="6275" spans="1:4" ht="12.75">
      <c r="A6275">
        <v>1021</v>
      </c>
      <c r="B6275">
        <v>1023</v>
      </c>
      <c r="C6275" s="187">
        <v>4.699999809265137</v>
      </c>
      <c r="D6275">
        <v>0</v>
      </c>
    </row>
    <row r="6276" spans="1:4" ht="12.75">
      <c r="A6276">
        <v>1021</v>
      </c>
      <c r="B6276">
        <v>1025</v>
      </c>
      <c r="C6276" s="187">
        <v>8.300000190734863</v>
      </c>
      <c r="D6276">
        <v>0</v>
      </c>
    </row>
    <row r="6277" spans="1:4" ht="12.75">
      <c r="A6277">
        <v>1021</v>
      </c>
      <c r="B6277">
        <v>1026</v>
      </c>
      <c r="C6277" s="187">
        <v>5.8</v>
      </c>
      <c r="D6277">
        <v>0</v>
      </c>
    </row>
    <row r="6278" spans="1:4" ht="12.75">
      <c r="A6278">
        <v>1021</v>
      </c>
      <c r="B6278">
        <v>1027</v>
      </c>
      <c r="C6278" s="187">
        <v>5.900000095367432</v>
      </c>
      <c r="D6278">
        <v>0</v>
      </c>
    </row>
    <row r="6279" spans="1:4" ht="12.75">
      <c r="A6279">
        <v>1022</v>
      </c>
      <c r="B6279">
        <v>1021</v>
      </c>
      <c r="C6279" s="187">
        <v>3.299999952316284</v>
      </c>
      <c r="D6279">
        <v>0</v>
      </c>
    </row>
    <row r="6280" spans="1:4" ht="12.75">
      <c r="A6280">
        <v>1022</v>
      </c>
      <c r="B6280">
        <v>1023</v>
      </c>
      <c r="C6280" s="187">
        <v>3.799999952316284</v>
      </c>
      <c r="D6280">
        <v>0</v>
      </c>
    </row>
    <row r="6281" spans="1:4" ht="12.75">
      <c r="A6281">
        <v>1022</v>
      </c>
      <c r="B6281">
        <v>1026</v>
      </c>
      <c r="C6281" s="187">
        <v>6</v>
      </c>
      <c r="D6281">
        <v>0</v>
      </c>
    </row>
    <row r="6282" spans="1:4" ht="12.75">
      <c r="A6282">
        <v>1023</v>
      </c>
      <c r="B6282">
        <v>1021</v>
      </c>
      <c r="C6282" s="187">
        <v>4.699999809265137</v>
      </c>
      <c r="D6282">
        <v>0</v>
      </c>
    </row>
    <row r="6283" spans="1:4" ht="12.75">
      <c r="A6283">
        <v>1023</v>
      </c>
      <c r="B6283">
        <v>1022</v>
      </c>
      <c r="C6283" s="187">
        <v>3.799999952316284</v>
      </c>
      <c r="D6283">
        <v>0</v>
      </c>
    </row>
    <row r="6284" spans="1:4" ht="12.75">
      <c r="A6284">
        <v>1023</v>
      </c>
      <c r="B6284">
        <v>1025</v>
      </c>
      <c r="C6284" s="187">
        <v>3.9000000953674316</v>
      </c>
      <c r="D6284">
        <v>0</v>
      </c>
    </row>
    <row r="6285" spans="1:4" ht="12.75">
      <c r="A6285">
        <v>1023</v>
      </c>
      <c r="B6285">
        <v>1026</v>
      </c>
      <c r="C6285" s="187">
        <v>2.9000000953674316</v>
      </c>
      <c r="D6285">
        <v>0</v>
      </c>
    </row>
    <row r="6286" spans="1:4" ht="12.75">
      <c r="A6286">
        <v>1024</v>
      </c>
      <c r="B6286">
        <v>1025</v>
      </c>
      <c r="C6286" s="187">
        <v>5.099999904632568</v>
      </c>
      <c r="D6286">
        <v>0</v>
      </c>
    </row>
    <row r="6287" spans="1:4" ht="12.75">
      <c r="A6287">
        <v>1024</v>
      </c>
      <c r="B6287">
        <v>1032</v>
      </c>
      <c r="C6287" s="187">
        <v>6.900000095367432</v>
      </c>
      <c r="D6287">
        <v>0</v>
      </c>
    </row>
    <row r="6288" spans="1:4" ht="12.75">
      <c r="A6288">
        <v>1024</v>
      </c>
      <c r="B6288">
        <v>1033</v>
      </c>
      <c r="C6288" s="187">
        <v>6.900000095367432</v>
      </c>
      <c r="D6288">
        <v>0</v>
      </c>
    </row>
    <row r="6289" spans="1:4" ht="12.75">
      <c r="A6289">
        <v>1025</v>
      </c>
      <c r="B6289">
        <v>1021</v>
      </c>
      <c r="C6289" s="187">
        <v>8.300000190734863</v>
      </c>
      <c r="D6289">
        <v>0</v>
      </c>
    </row>
    <row r="6290" spans="1:4" ht="12.75">
      <c r="A6290">
        <v>1025</v>
      </c>
      <c r="B6290">
        <v>1023</v>
      </c>
      <c r="C6290" s="187">
        <v>3.9000000953674316</v>
      </c>
      <c r="D6290">
        <v>0</v>
      </c>
    </row>
    <row r="6291" spans="1:4" ht="12.75">
      <c r="A6291">
        <v>1025</v>
      </c>
      <c r="B6291">
        <v>1024</v>
      </c>
      <c r="C6291" s="187">
        <v>5.099999904632568</v>
      </c>
      <c r="D6291">
        <v>0</v>
      </c>
    </row>
    <row r="6292" spans="1:4" ht="12.75">
      <c r="A6292">
        <v>1025</v>
      </c>
      <c r="B6292">
        <v>1026</v>
      </c>
      <c r="C6292" s="187">
        <v>3.799999952316284</v>
      </c>
      <c r="D6292">
        <v>0</v>
      </c>
    </row>
    <row r="6293" spans="1:4" ht="12.75">
      <c r="A6293">
        <v>1025</v>
      </c>
      <c r="B6293">
        <v>1032</v>
      </c>
      <c r="C6293" s="187">
        <v>3.0999999046325684</v>
      </c>
      <c r="D6293">
        <v>0</v>
      </c>
    </row>
    <row r="6294" spans="1:4" ht="12.75">
      <c r="A6294">
        <v>1025</v>
      </c>
      <c r="B6294">
        <v>1033</v>
      </c>
      <c r="C6294" s="187">
        <v>3.9000000953674316</v>
      </c>
      <c r="D6294">
        <v>0</v>
      </c>
    </row>
    <row r="6295" spans="1:4" ht="12.75">
      <c r="A6295">
        <v>1026</v>
      </c>
      <c r="B6295">
        <v>1021</v>
      </c>
      <c r="C6295" s="187">
        <v>5.8</v>
      </c>
      <c r="D6295">
        <v>0</v>
      </c>
    </row>
    <row r="6296" spans="1:4" ht="12.75">
      <c r="A6296">
        <v>1026</v>
      </c>
      <c r="B6296">
        <v>1022</v>
      </c>
      <c r="C6296" s="187">
        <v>6</v>
      </c>
      <c r="D6296">
        <v>0</v>
      </c>
    </row>
    <row r="6297" spans="1:4" ht="12.75">
      <c r="A6297">
        <v>1026</v>
      </c>
      <c r="B6297">
        <v>1023</v>
      </c>
      <c r="C6297" s="187">
        <v>2.9000000953674316</v>
      </c>
      <c r="D6297">
        <v>0</v>
      </c>
    </row>
    <row r="6298" spans="1:4" ht="12.75">
      <c r="A6298">
        <v>1026</v>
      </c>
      <c r="B6298">
        <v>1025</v>
      </c>
      <c r="C6298" s="187">
        <v>3.799999952316284</v>
      </c>
      <c r="D6298">
        <v>0</v>
      </c>
    </row>
    <row r="6299" spans="1:4" ht="12.75">
      <c r="A6299">
        <v>1026</v>
      </c>
      <c r="B6299">
        <v>1027</v>
      </c>
      <c r="C6299" s="187">
        <v>4</v>
      </c>
      <c r="D6299">
        <v>0</v>
      </c>
    </row>
    <row r="6300" spans="1:4" ht="12.75">
      <c r="A6300">
        <v>1026</v>
      </c>
      <c r="B6300">
        <v>1031</v>
      </c>
      <c r="C6300" s="187">
        <v>6.4</v>
      </c>
      <c r="D6300">
        <v>0</v>
      </c>
    </row>
    <row r="6301" spans="1:4" ht="12.75">
      <c r="A6301">
        <v>1026</v>
      </c>
      <c r="B6301">
        <v>1032</v>
      </c>
      <c r="C6301" s="187">
        <v>4.599999904632568</v>
      </c>
      <c r="D6301">
        <v>0</v>
      </c>
    </row>
    <row r="6302" spans="1:4" ht="12.75">
      <c r="A6302">
        <v>1027</v>
      </c>
      <c r="B6302">
        <v>1015</v>
      </c>
      <c r="C6302" s="187">
        <v>5.199999809265137</v>
      </c>
      <c r="D6302">
        <v>0</v>
      </c>
    </row>
    <row r="6303" spans="1:4" ht="12.75">
      <c r="A6303">
        <v>1027</v>
      </c>
      <c r="B6303">
        <v>1021</v>
      </c>
      <c r="C6303" s="187">
        <v>5.900000095367432</v>
      </c>
      <c r="D6303">
        <v>0</v>
      </c>
    </row>
    <row r="6304" spans="1:4" ht="12.75">
      <c r="A6304">
        <v>1027</v>
      </c>
      <c r="B6304">
        <v>1026</v>
      </c>
      <c r="C6304" s="187">
        <v>4</v>
      </c>
      <c r="D6304">
        <v>0</v>
      </c>
    </row>
    <row r="6305" spans="1:4" ht="12.75">
      <c r="A6305">
        <v>1027</v>
      </c>
      <c r="B6305">
        <v>1031</v>
      </c>
      <c r="C6305" s="187">
        <v>6.900000095367432</v>
      </c>
      <c r="D6305">
        <v>0</v>
      </c>
    </row>
    <row r="6306" spans="1:4" ht="12.75">
      <c r="A6306">
        <v>1028</v>
      </c>
      <c r="B6306">
        <v>1029</v>
      </c>
      <c r="C6306" s="187">
        <v>0</v>
      </c>
      <c r="D6306">
        <v>0</v>
      </c>
    </row>
    <row r="6307" spans="1:4" ht="12.75">
      <c r="A6307">
        <v>1028</v>
      </c>
      <c r="B6307">
        <v>1033</v>
      </c>
      <c r="C6307" s="187">
        <v>0.8999999761581421</v>
      </c>
      <c r="D6307">
        <v>0</v>
      </c>
    </row>
    <row r="6308" spans="1:4" ht="12.75">
      <c r="A6308">
        <v>1029</v>
      </c>
      <c r="B6308">
        <v>1028</v>
      </c>
      <c r="C6308" s="187">
        <v>0</v>
      </c>
      <c r="D6308">
        <v>0</v>
      </c>
    </row>
    <row r="6309" spans="1:4" ht="12.75">
      <c r="A6309">
        <v>1029</v>
      </c>
      <c r="B6309">
        <v>1030</v>
      </c>
      <c r="C6309" s="187">
        <v>1.2999999523162842</v>
      </c>
      <c r="D6309">
        <v>0</v>
      </c>
    </row>
    <row r="6310" spans="1:4" ht="12.75">
      <c r="A6310">
        <v>1030</v>
      </c>
      <c r="B6310">
        <v>1029</v>
      </c>
      <c r="C6310" s="187">
        <v>1.2999999523162842</v>
      </c>
      <c r="D6310">
        <v>0</v>
      </c>
    </row>
    <row r="6311" spans="1:4" ht="12.75">
      <c r="A6311">
        <v>1030</v>
      </c>
      <c r="B6311">
        <v>1033</v>
      </c>
      <c r="C6311" s="187">
        <v>2.200000047683716</v>
      </c>
      <c r="D6311">
        <v>0</v>
      </c>
    </row>
    <row r="6312" spans="1:4" ht="12.75">
      <c r="A6312">
        <v>1030</v>
      </c>
      <c r="B6312">
        <v>1040</v>
      </c>
      <c r="C6312" s="187">
        <v>0</v>
      </c>
      <c r="D6312">
        <v>1</v>
      </c>
    </row>
    <row r="6313" spans="1:4" ht="12.75">
      <c r="A6313">
        <v>1031</v>
      </c>
      <c r="B6313">
        <v>1015</v>
      </c>
      <c r="C6313" s="187">
        <v>4.300000190734863</v>
      </c>
      <c r="D6313">
        <v>0</v>
      </c>
    </row>
    <row r="6314" spans="1:4" ht="12.75">
      <c r="A6314">
        <v>1031</v>
      </c>
      <c r="B6314">
        <v>1026</v>
      </c>
      <c r="C6314" s="187">
        <v>6.4</v>
      </c>
      <c r="D6314">
        <v>0</v>
      </c>
    </row>
    <row r="6315" spans="1:4" ht="12.75">
      <c r="A6315">
        <v>1031</v>
      </c>
      <c r="B6315">
        <v>1027</v>
      </c>
      <c r="C6315" s="187">
        <v>6.900000095367432</v>
      </c>
      <c r="D6315">
        <v>0</v>
      </c>
    </row>
    <row r="6316" spans="1:4" ht="12.75">
      <c r="A6316">
        <v>1031</v>
      </c>
      <c r="B6316">
        <v>1032</v>
      </c>
      <c r="C6316" s="187">
        <v>3.799999952316284</v>
      </c>
      <c r="D6316">
        <v>0</v>
      </c>
    </row>
    <row r="6317" spans="1:4" ht="12.75">
      <c r="A6317">
        <v>1031</v>
      </c>
      <c r="B6317">
        <v>1034</v>
      </c>
      <c r="C6317" s="187">
        <v>3.4000000953674316</v>
      </c>
      <c r="D6317">
        <v>0</v>
      </c>
    </row>
    <row r="6318" spans="1:4" ht="12.75">
      <c r="A6318">
        <v>1031</v>
      </c>
      <c r="B6318">
        <v>1035</v>
      </c>
      <c r="C6318" s="187">
        <v>3.5</v>
      </c>
      <c r="D6318">
        <v>0</v>
      </c>
    </row>
    <row r="6319" spans="1:4" ht="12.75">
      <c r="A6319">
        <v>1032</v>
      </c>
      <c r="B6319">
        <v>1015</v>
      </c>
      <c r="C6319" s="187">
        <v>7.099999904632568</v>
      </c>
      <c r="D6319">
        <v>0</v>
      </c>
    </row>
    <row r="6320" spans="1:4" ht="12.75">
      <c r="A6320">
        <v>1032</v>
      </c>
      <c r="B6320">
        <v>1024</v>
      </c>
      <c r="C6320" s="187">
        <v>6.900000095367432</v>
      </c>
      <c r="D6320">
        <v>0</v>
      </c>
    </row>
    <row r="6321" spans="1:4" ht="12.75">
      <c r="A6321">
        <v>1032</v>
      </c>
      <c r="B6321">
        <v>1025</v>
      </c>
      <c r="C6321" s="187">
        <v>3.0999999046325684</v>
      </c>
      <c r="D6321">
        <v>0</v>
      </c>
    </row>
    <row r="6322" spans="1:4" ht="12.75">
      <c r="A6322">
        <v>1032</v>
      </c>
      <c r="B6322">
        <v>1026</v>
      </c>
      <c r="C6322" s="187">
        <v>4.599999904632568</v>
      </c>
      <c r="D6322">
        <v>0</v>
      </c>
    </row>
    <row r="6323" spans="1:4" ht="12.75">
      <c r="A6323">
        <v>1032</v>
      </c>
      <c r="B6323">
        <v>1031</v>
      </c>
      <c r="C6323" s="187">
        <v>3.799999952316284</v>
      </c>
      <c r="D6323">
        <v>0</v>
      </c>
    </row>
    <row r="6324" spans="1:4" ht="12.75">
      <c r="A6324">
        <v>1032</v>
      </c>
      <c r="B6324">
        <v>1033</v>
      </c>
      <c r="C6324" s="187">
        <v>2.799999952316284</v>
      </c>
      <c r="D6324">
        <v>0</v>
      </c>
    </row>
    <row r="6325" spans="1:4" ht="12.75">
      <c r="A6325">
        <v>1032</v>
      </c>
      <c r="B6325">
        <v>1034</v>
      </c>
      <c r="C6325" s="187">
        <v>5.099999904632568</v>
      </c>
      <c r="D6325">
        <v>0</v>
      </c>
    </row>
    <row r="6326" spans="1:4" ht="12.75">
      <c r="A6326">
        <v>1032</v>
      </c>
      <c r="B6326">
        <v>1044</v>
      </c>
      <c r="C6326" s="187">
        <v>11.899999618530273</v>
      </c>
      <c r="D6326">
        <v>0</v>
      </c>
    </row>
    <row r="6327" spans="1:4" ht="12.75">
      <c r="A6327">
        <v>1033</v>
      </c>
      <c r="B6327">
        <v>1024</v>
      </c>
      <c r="C6327" s="187">
        <v>6.900000095367432</v>
      </c>
      <c r="D6327">
        <v>0</v>
      </c>
    </row>
    <row r="6328" spans="1:4" ht="12.75">
      <c r="A6328">
        <v>1033</v>
      </c>
      <c r="B6328">
        <v>1025</v>
      </c>
      <c r="C6328" s="187">
        <v>3.9000000953674316</v>
      </c>
      <c r="D6328">
        <v>0</v>
      </c>
    </row>
    <row r="6329" spans="1:4" ht="12.75">
      <c r="A6329">
        <v>1033</v>
      </c>
      <c r="B6329">
        <v>1028</v>
      </c>
      <c r="C6329" s="187">
        <v>0.8999999761581421</v>
      </c>
      <c r="D6329">
        <v>0</v>
      </c>
    </row>
    <row r="6330" spans="1:4" ht="12.75">
      <c r="A6330">
        <v>1033</v>
      </c>
      <c r="B6330">
        <v>1030</v>
      </c>
      <c r="C6330" s="187">
        <v>2.200000047683716</v>
      </c>
      <c r="D6330">
        <v>0</v>
      </c>
    </row>
    <row r="6331" spans="1:4" ht="12.75">
      <c r="A6331">
        <v>1033</v>
      </c>
      <c r="B6331">
        <v>1032</v>
      </c>
      <c r="C6331" s="187">
        <v>2.799999952316284</v>
      </c>
      <c r="D6331">
        <v>0</v>
      </c>
    </row>
    <row r="6332" spans="1:4" ht="12.75">
      <c r="A6332">
        <v>1033</v>
      </c>
      <c r="B6332">
        <v>1034</v>
      </c>
      <c r="C6332" s="187">
        <v>6.699999809265137</v>
      </c>
      <c r="D6332">
        <v>0</v>
      </c>
    </row>
    <row r="6333" spans="1:4" ht="12.75">
      <c r="A6333">
        <v>1034</v>
      </c>
      <c r="B6333">
        <v>1031</v>
      </c>
      <c r="C6333" s="187">
        <v>3.4000000953674316</v>
      </c>
      <c r="D6333">
        <v>0</v>
      </c>
    </row>
    <row r="6334" spans="1:4" ht="12.75">
      <c r="A6334">
        <v>1034</v>
      </c>
      <c r="B6334">
        <v>1032</v>
      </c>
      <c r="C6334" s="187">
        <v>5.099999904632568</v>
      </c>
      <c r="D6334">
        <v>0</v>
      </c>
    </row>
    <row r="6335" spans="1:4" ht="12.75">
      <c r="A6335">
        <v>1034</v>
      </c>
      <c r="B6335">
        <v>1033</v>
      </c>
      <c r="C6335" s="187">
        <v>6.699999809265137</v>
      </c>
      <c r="D6335">
        <v>0</v>
      </c>
    </row>
    <row r="6336" spans="1:4" ht="12.75">
      <c r="A6336">
        <v>1034</v>
      </c>
      <c r="B6336">
        <v>1043</v>
      </c>
      <c r="C6336" s="187">
        <v>3</v>
      </c>
      <c r="D6336">
        <v>0</v>
      </c>
    </row>
    <row r="6337" spans="1:4" ht="12.75">
      <c r="A6337">
        <v>1034</v>
      </c>
      <c r="B6337">
        <v>1044</v>
      </c>
      <c r="C6337" s="187">
        <v>7.099999904632568</v>
      </c>
      <c r="D6337">
        <v>0</v>
      </c>
    </row>
    <row r="6338" spans="1:4" ht="12.75">
      <c r="A6338">
        <v>1035</v>
      </c>
      <c r="B6338">
        <v>1015</v>
      </c>
      <c r="C6338" s="187">
        <v>3.700000047683716</v>
      </c>
      <c r="D6338">
        <v>0</v>
      </c>
    </row>
    <row r="6339" spans="1:4" ht="12.75">
      <c r="A6339">
        <v>1035</v>
      </c>
      <c r="B6339">
        <v>1031</v>
      </c>
      <c r="C6339" s="187">
        <v>3.5</v>
      </c>
      <c r="D6339">
        <v>0</v>
      </c>
    </row>
    <row r="6340" spans="1:4" ht="12.75">
      <c r="A6340">
        <v>1035</v>
      </c>
      <c r="B6340">
        <v>1036</v>
      </c>
      <c r="C6340" s="187">
        <v>4</v>
      </c>
      <c r="D6340">
        <v>0</v>
      </c>
    </row>
    <row r="6341" spans="1:4" ht="12.75">
      <c r="A6341">
        <v>1035</v>
      </c>
      <c r="B6341">
        <v>1037</v>
      </c>
      <c r="C6341" s="187">
        <v>3.299999952316284</v>
      </c>
      <c r="D6341">
        <v>0</v>
      </c>
    </row>
    <row r="6342" spans="1:4" ht="12.75">
      <c r="A6342">
        <v>1036</v>
      </c>
      <c r="B6342">
        <v>1035</v>
      </c>
      <c r="C6342" s="187">
        <v>4</v>
      </c>
      <c r="D6342">
        <v>0</v>
      </c>
    </row>
    <row r="6343" spans="1:4" ht="12.75">
      <c r="A6343">
        <v>1036</v>
      </c>
      <c r="B6343">
        <v>1037</v>
      </c>
      <c r="C6343" s="187">
        <v>3</v>
      </c>
      <c r="D6343">
        <v>0</v>
      </c>
    </row>
    <row r="6344" spans="1:4" ht="12.75">
      <c r="A6344">
        <v>1037</v>
      </c>
      <c r="B6344">
        <v>1015</v>
      </c>
      <c r="C6344" s="187">
        <v>5</v>
      </c>
      <c r="D6344">
        <v>0</v>
      </c>
    </row>
    <row r="6345" spans="1:4" ht="12.75">
      <c r="A6345">
        <v>1037</v>
      </c>
      <c r="B6345">
        <v>1035</v>
      </c>
      <c r="C6345" s="187">
        <v>3.299999952316284</v>
      </c>
      <c r="D6345">
        <v>0</v>
      </c>
    </row>
    <row r="6346" spans="1:4" ht="12.75">
      <c r="A6346">
        <v>1037</v>
      </c>
      <c r="B6346">
        <v>1036</v>
      </c>
      <c r="C6346" s="187">
        <v>3</v>
      </c>
      <c r="D6346">
        <v>0</v>
      </c>
    </row>
    <row r="6347" spans="1:4" ht="12.75">
      <c r="A6347">
        <v>1038</v>
      </c>
      <c r="B6347">
        <v>1039</v>
      </c>
      <c r="C6347" s="187">
        <v>0</v>
      </c>
      <c r="D6347">
        <v>1</v>
      </c>
    </row>
    <row r="6348" spans="1:4" ht="12.75">
      <c r="A6348">
        <v>1038</v>
      </c>
      <c r="B6348">
        <v>1041</v>
      </c>
      <c r="C6348" s="187">
        <v>3</v>
      </c>
      <c r="D6348">
        <v>0</v>
      </c>
    </row>
    <row r="6349" spans="1:4" ht="12.75">
      <c r="A6349">
        <v>1039</v>
      </c>
      <c r="B6349">
        <v>1038</v>
      </c>
      <c r="C6349" s="187">
        <v>0</v>
      </c>
      <c r="D6349">
        <v>1</v>
      </c>
    </row>
    <row r="6350" spans="1:4" ht="12.75">
      <c r="A6350">
        <v>1039</v>
      </c>
      <c r="B6350">
        <v>1042</v>
      </c>
      <c r="C6350" s="187">
        <v>2.9000000953674316</v>
      </c>
      <c r="D6350">
        <v>0</v>
      </c>
    </row>
    <row r="6351" spans="1:4" ht="12.75">
      <c r="A6351">
        <v>1040</v>
      </c>
      <c r="B6351">
        <v>1030</v>
      </c>
      <c r="C6351" s="187">
        <v>0</v>
      </c>
      <c r="D6351">
        <v>1</v>
      </c>
    </row>
    <row r="6352" spans="1:4" ht="12.75">
      <c r="A6352">
        <v>1040</v>
      </c>
      <c r="B6352">
        <v>1041</v>
      </c>
      <c r="C6352" s="187">
        <v>2.700000047683716</v>
      </c>
      <c r="D6352">
        <v>0</v>
      </c>
    </row>
    <row r="6353" spans="1:4" ht="12.75">
      <c r="A6353">
        <v>1041</v>
      </c>
      <c r="B6353">
        <v>1038</v>
      </c>
      <c r="C6353" s="187">
        <v>3</v>
      </c>
      <c r="D6353">
        <v>0</v>
      </c>
    </row>
    <row r="6354" spans="1:4" ht="12.75">
      <c r="A6354">
        <v>1041</v>
      </c>
      <c r="B6354">
        <v>1040</v>
      </c>
      <c r="C6354" s="187">
        <v>2.700000047683716</v>
      </c>
      <c r="D6354">
        <v>0</v>
      </c>
    </row>
    <row r="6355" spans="1:4" ht="12.75">
      <c r="A6355">
        <v>1042</v>
      </c>
      <c r="B6355">
        <v>1039</v>
      </c>
      <c r="C6355" s="187">
        <v>2.9000000953674316</v>
      </c>
      <c r="D6355">
        <v>0</v>
      </c>
    </row>
    <row r="6356" spans="1:4" ht="12.75">
      <c r="A6356">
        <v>1042</v>
      </c>
      <c r="B6356">
        <v>1051</v>
      </c>
      <c r="C6356" s="187">
        <v>5.900000095367432</v>
      </c>
      <c r="D6356">
        <v>0</v>
      </c>
    </row>
    <row r="6357" spans="1:4" ht="12.75">
      <c r="A6357">
        <v>1043</v>
      </c>
      <c r="B6357">
        <v>1034</v>
      </c>
      <c r="C6357" s="187">
        <v>3</v>
      </c>
      <c r="D6357">
        <v>0</v>
      </c>
    </row>
    <row r="6358" spans="1:4" ht="12.75">
      <c r="A6358">
        <v>1043</v>
      </c>
      <c r="B6358">
        <v>1044</v>
      </c>
      <c r="C6358" s="187">
        <v>4.5</v>
      </c>
      <c r="D6358">
        <v>0</v>
      </c>
    </row>
    <row r="6359" spans="1:4" ht="12.75">
      <c r="A6359">
        <v>1044</v>
      </c>
      <c r="B6359">
        <v>1032</v>
      </c>
      <c r="C6359" s="187">
        <v>11.899999618530273</v>
      </c>
      <c r="D6359">
        <v>0</v>
      </c>
    </row>
    <row r="6360" spans="1:4" ht="12.75">
      <c r="A6360">
        <v>1044</v>
      </c>
      <c r="B6360">
        <v>1034</v>
      </c>
      <c r="C6360" s="187">
        <v>7.099999904632568</v>
      </c>
      <c r="D6360">
        <v>0</v>
      </c>
    </row>
    <row r="6361" spans="1:4" ht="12.75">
      <c r="A6361">
        <v>1044</v>
      </c>
      <c r="B6361">
        <v>1043</v>
      </c>
      <c r="C6361" s="187">
        <v>4.5</v>
      </c>
      <c r="D6361">
        <v>0</v>
      </c>
    </row>
    <row r="6362" spans="1:4" ht="12.75">
      <c r="A6362">
        <v>1044</v>
      </c>
      <c r="B6362">
        <v>1045</v>
      </c>
      <c r="C6362" s="187">
        <v>3</v>
      </c>
      <c r="D6362">
        <v>0</v>
      </c>
    </row>
    <row r="6363" spans="1:4" ht="12.75">
      <c r="A6363">
        <v>1044</v>
      </c>
      <c r="B6363">
        <v>1047</v>
      </c>
      <c r="C6363" s="187">
        <v>3.5</v>
      </c>
      <c r="D6363">
        <v>0</v>
      </c>
    </row>
    <row r="6364" spans="1:4" ht="12.75">
      <c r="A6364">
        <v>1045</v>
      </c>
      <c r="B6364">
        <v>1044</v>
      </c>
      <c r="C6364" s="187">
        <v>3</v>
      </c>
      <c r="D6364">
        <v>0</v>
      </c>
    </row>
    <row r="6365" spans="1:4" ht="12.75">
      <c r="A6365">
        <v>1045</v>
      </c>
      <c r="B6365">
        <v>1047</v>
      </c>
      <c r="C6365" s="187">
        <v>4.9</v>
      </c>
      <c r="D6365">
        <v>0</v>
      </c>
    </row>
    <row r="6366" spans="1:4" ht="12.75">
      <c r="A6366">
        <v>1046</v>
      </c>
      <c r="B6366">
        <v>1048</v>
      </c>
      <c r="C6366" s="187">
        <v>1.7999999523162842</v>
      </c>
      <c r="D6366">
        <v>0</v>
      </c>
    </row>
    <row r="6367" spans="1:4" ht="12.75">
      <c r="A6367">
        <v>1046</v>
      </c>
      <c r="B6367">
        <v>1051</v>
      </c>
      <c r="C6367" s="187">
        <v>4.699999809265137</v>
      </c>
      <c r="D6367">
        <v>0</v>
      </c>
    </row>
    <row r="6368" spans="1:4" ht="12.75">
      <c r="A6368">
        <v>1046</v>
      </c>
      <c r="B6368">
        <v>1052</v>
      </c>
      <c r="C6368" s="187">
        <v>2.5</v>
      </c>
      <c r="D6368">
        <v>0</v>
      </c>
    </row>
    <row r="6369" spans="1:4" ht="12.75">
      <c r="A6369">
        <v>1047</v>
      </c>
      <c r="B6369">
        <v>1044</v>
      </c>
      <c r="C6369" s="187">
        <v>3.5</v>
      </c>
      <c r="D6369">
        <v>0</v>
      </c>
    </row>
    <row r="6370" spans="1:4" ht="12.75">
      <c r="A6370">
        <v>1047</v>
      </c>
      <c r="B6370">
        <v>1045</v>
      </c>
      <c r="C6370" s="187">
        <v>4.9</v>
      </c>
      <c r="D6370">
        <v>0</v>
      </c>
    </row>
    <row r="6371" spans="1:4" ht="12.75">
      <c r="A6371">
        <v>1047</v>
      </c>
      <c r="B6371">
        <v>1048</v>
      </c>
      <c r="C6371" s="187">
        <v>0</v>
      </c>
      <c r="D6371">
        <v>1</v>
      </c>
    </row>
    <row r="6372" spans="1:4" ht="12.75">
      <c r="A6372">
        <v>1048</v>
      </c>
      <c r="B6372">
        <v>1046</v>
      </c>
      <c r="C6372" s="187">
        <v>1.7999999523162842</v>
      </c>
      <c r="D6372">
        <v>0</v>
      </c>
    </row>
    <row r="6373" spans="1:4" ht="12.75">
      <c r="A6373">
        <v>1048</v>
      </c>
      <c r="B6373">
        <v>1047</v>
      </c>
      <c r="C6373" s="187">
        <v>0</v>
      </c>
      <c r="D6373">
        <v>1</v>
      </c>
    </row>
    <row r="6374" spans="1:4" ht="12.75">
      <c r="A6374">
        <v>1051</v>
      </c>
      <c r="B6374">
        <v>1042</v>
      </c>
      <c r="C6374" s="187">
        <v>5.900000095367432</v>
      </c>
      <c r="D6374">
        <v>0</v>
      </c>
    </row>
    <row r="6375" spans="1:4" ht="12.75">
      <c r="A6375">
        <v>1051</v>
      </c>
      <c r="B6375">
        <v>1046</v>
      </c>
      <c r="C6375" s="187">
        <v>4.699999809265137</v>
      </c>
      <c r="D6375">
        <v>0</v>
      </c>
    </row>
    <row r="6376" spans="1:4" ht="12.75">
      <c r="A6376">
        <v>1051</v>
      </c>
      <c r="B6376">
        <v>1052</v>
      </c>
      <c r="C6376" s="187">
        <v>2.9</v>
      </c>
      <c r="D6376">
        <v>0</v>
      </c>
    </row>
    <row r="6377" spans="1:4" ht="12.75">
      <c r="A6377">
        <v>1051</v>
      </c>
      <c r="B6377">
        <v>1053</v>
      </c>
      <c r="C6377" s="187">
        <v>3.799999952316284</v>
      </c>
      <c r="D6377">
        <v>0</v>
      </c>
    </row>
    <row r="6378" spans="1:4" ht="12.75">
      <c r="A6378">
        <v>1051</v>
      </c>
      <c r="B6378">
        <v>1054</v>
      </c>
      <c r="C6378" s="187">
        <v>3.700000047683716</v>
      </c>
      <c r="D6378">
        <v>0</v>
      </c>
    </row>
    <row r="6379" spans="1:4" ht="12.75">
      <c r="A6379">
        <v>1051</v>
      </c>
      <c r="B6379">
        <v>1065</v>
      </c>
      <c r="C6379" s="187">
        <v>4.800000190734863</v>
      </c>
      <c r="D6379">
        <v>0</v>
      </c>
    </row>
    <row r="6380" spans="1:4" ht="12.75">
      <c r="A6380">
        <v>1052</v>
      </c>
      <c r="B6380">
        <v>1046</v>
      </c>
      <c r="C6380" s="187">
        <v>2.5</v>
      </c>
      <c r="D6380">
        <v>0</v>
      </c>
    </row>
    <row r="6381" spans="1:4" ht="12.75">
      <c r="A6381">
        <v>1052</v>
      </c>
      <c r="B6381">
        <v>1051</v>
      </c>
      <c r="C6381" s="187">
        <v>2.9</v>
      </c>
      <c r="D6381">
        <v>0</v>
      </c>
    </row>
    <row r="6382" spans="1:4" ht="12.75">
      <c r="A6382">
        <v>1053</v>
      </c>
      <c r="B6382">
        <v>1051</v>
      </c>
      <c r="C6382" s="187">
        <v>3.799999952316284</v>
      </c>
      <c r="D6382">
        <v>0</v>
      </c>
    </row>
    <row r="6383" spans="1:4" ht="12.75">
      <c r="A6383">
        <v>1053</v>
      </c>
      <c r="B6383">
        <v>1054</v>
      </c>
      <c r="C6383" s="187">
        <v>5.5</v>
      </c>
      <c r="D6383">
        <v>0</v>
      </c>
    </row>
    <row r="6384" spans="1:4" ht="12.75">
      <c r="A6384">
        <v>1053</v>
      </c>
      <c r="B6384">
        <v>1065</v>
      </c>
      <c r="C6384" s="187">
        <v>4.900000095367432</v>
      </c>
      <c r="D6384">
        <v>0</v>
      </c>
    </row>
    <row r="6385" spans="1:4" ht="12.75">
      <c r="A6385">
        <v>1054</v>
      </c>
      <c r="B6385">
        <v>1051</v>
      </c>
      <c r="C6385" s="187">
        <v>3.700000047683716</v>
      </c>
      <c r="D6385">
        <v>0</v>
      </c>
    </row>
    <row r="6386" spans="1:4" ht="12.75">
      <c r="A6386">
        <v>1054</v>
      </c>
      <c r="B6386">
        <v>1053</v>
      </c>
      <c r="C6386" s="187">
        <v>5.5</v>
      </c>
      <c r="D6386">
        <v>0</v>
      </c>
    </row>
    <row r="6387" spans="1:4" ht="12.75">
      <c r="A6387">
        <v>1054</v>
      </c>
      <c r="B6387">
        <v>1065</v>
      </c>
      <c r="C6387" s="187">
        <v>3.700000047683716</v>
      </c>
      <c r="D6387">
        <v>0</v>
      </c>
    </row>
    <row r="6388" spans="1:4" ht="12.75">
      <c r="A6388">
        <v>1054</v>
      </c>
      <c r="B6388">
        <v>1073</v>
      </c>
      <c r="C6388" s="187">
        <v>3</v>
      </c>
      <c r="D6388">
        <v>0</v>
      </c>
    </row>
    <row r="6389" spans="1:4" ht="12.75">
      <c r="A6389">
        <v>1061</v>
      </c>
      <c r="B6389">
        <v>1062</v>
      </c>
      <c r="C6389" s="187">
        <v>1.399999976158142</v>
      </c>
      <c r="D6389">
        <v>0</v>
      </c>
    </row>
    <row r="6390" spans="1:4" ht="12.75">
      <c r="A6390">
        <v>1061</v>
      </c>
      <c r="B6390">
        <v>1063</v>
      </c>
      <c r="C6390" s="187">
        <v>2.8</v>
      </c>
      <c r="D6390">
        <v>0</v>
      </c>
    </row>
    <row r="6391" spans="1:4" ht="12.75">
      <c r="A6391">
        <v>1062</v>
      </c>
      <c r="B6391">
        <v>1061</v>
      </c>
      <c r="C6391" s="187">
        <v>1.399999976158142</v>
      </c>
      <c r="D6391">
        <v>0</v>
      </c>
    </row>
    <row r="6392" spans="1:4" ht="12.75">
      <c r="A6392">
        <v>1062</v>
      </c>
      <c r="B6392">
        <v>1063</v>
      </c>
      <c r="C6392" s="187">
        <v>1.7000000476837158</v>
      </c>
      <c r="D6392">
        <v>0</v>
      </c>
    </row>
    <row r="6393" spans="1:4" ht="12.75">
      <c r="A6393">
        <v>1062</v>
      </c>
      <c r="B6393">
        <v>1064</v>
      </c>
      <c r="C6393" s="187">
        <v>3.0999999046325684</v>
      </c>
      <c r="D6393">
        <v>0</v>
      </c>
    </row>
    <row r="6394" spans="1:4" ht="12.75">
      <c r="A6394">
        <v>1063</v>
      </c>
      <c r="B6394">
        <v>1061</v>
      </c>
      <c r="C6394" s="187">
        <v>2.8</v>
      </c>
      <c r="D6394">
        <v>0</v>
      </c>
    </row>
    <row r="6395" spans="1:4" ht="12.75">
      <c r="A6395">
        <v>1063</v>
      </c>
      <c r="B6395">
        <v>1062</v>
      </c>
      <c r="C6395" s="187">
        <v>1.7000000476837158</v>
      </c>
      <c r="D6395">
        <v>0</v>
      </c>
    </row>
    <row r="6396" spans="1:4" ht="12.75">
      <c r="A6396">
        <v>1063</v>
      </c>
      <c r="B6396">
        <v>1064</v>
      </c>
      <c r="C6396" s="187">
        <v>2.5</v>
      </c>
      <c r="D6396">
        <v>0</v>
      </c>
    </row>
    <row r="6397" spans="1:4" ht="12.75">
      <c r="A6397">
        <v>1063</v>
      </c>
      <c r="B6397">
        <v>1065</v>
      </c>
      <c r="C6397" s="187">
        <v>4.099999904632568</v>
      </c>
      <c r="D6397">
        <v>0</v>
      </c>
    </row>
    <row r="6398" spans="1:4" ht="12.75">
      <c r="A6398">
        <v>1064</v>
      </c>
      <c r="B6398">
        <v>1062</v>
      </c>
      <c r="C6398" s="187">
        <v>3.0999999046325684</v>
      </c>
      <c r="D6398">
        <v>0</v>
      </c>
    </row>
    <row r="6399" spans="1:4" ht="12.75">
      <c r="A6399">
        <v>1064</v>
      </c>
      <c r="B6399">
        <v>1063</v>
      </c>
      <c r="C6399" s="187">
        <v>2.5</v>
      </c>
      <c r="D6399">
        <v>0</v>
      </c>
    </row>
    <row r="6400" spans="1:4" ht="12.75">
      <c r="A6400">
        <v>1064</v>
      </c>
      <c r="B6400">
        <v>1065</v>
      </c>
      <c r="C6400" s="187">
        <v>3.5999999046325684</v>
      </c>
      <c r="D6400">
        <v>0</v>
      </c>
    </row>
    <row r="6401" spans="1:4" ht="12.75">
      <c r="A6401">
        <v>1064</v>
      </c>
      <c r="B6401">
        <v>1072</v>
      </c>
      <c r="C6401" s="187">
        <v>1.7999999523162842</v>
      </c>
      <c r="D6401">
        <v>0</v>
      </c>
    </row>
    <row r="6402" spans="1:4" ht="12.75">
      <c r="A6402">
        <v>1064</v>
      </c>
      <c r="B6402">
        <v>1074</v>
      </c>
      <c r="C6402" s="187">
        <v>7</v>
      </c>
      <c r="D6402">
        <v>0</v>
      </c>
    </row>
    <row r="6403" spans="1:4" ht="12.75">
      <c r="A6403">
        <v>1065</v>
      </c>
      <c r="B6403">
        <v>1051</v>
      </c>
      <c r="C6403" s="187">
        <v>4.800000190734863</v>
      </c>
      <c r="D6403">
        <v>0</v>
      </c>
    </row>
    <row r="6404" spans="1:4" ht="12.75">
      <c r="A6404">
        <v>1065</v>
      </c>
      <c r="B6404">
        <v>1053</v>
      </c>
      <c r="C6404" s="187">
        <v>4.900000095367432</v>
      </c>
      <c r="D6404">
        <v>0</v>
      </c>
    </row>
    <row r="6405" spans="1:4" ht="12.75">
      <c r="A6405">
        <v>1065</v>
      </c>
      <c r="B6405">
        <v>1054</v>
      </c>
      <c r="C6405" s="187">
        <v>3.700000047683716</v>
      </c>
      <c r="D6405">
        <v>0</v>
      </c>
    </row>
    <row r="6406" spans="1:4" ht="12.75">
      <c r="A6406">
        <v>1065</v>
      </c>
      <c r="B6406">
        <v>1063</v>
      </c>
      <c r="C6406" s="187">
        <v>4.099999904632568</v>
      </c>
      <c r="D6406">
        <v>0</v>
      </c>
    </row>
    <row r="6407" spans="1:4" ht="12.75">
      <c r="A6407">
        <v>1065</v>
      </c>
      <c r="B6407">
        <v>1064</v>
      </c>
      <c r="C6407" s="187">
        <v>3.5999999046325684</v>
      </c>
      <c r="D6407">
        <v>0</v>
      </c>
    </row>
    <row r="6408" spans="1:4" ht="12.75">
      <c r="A6408">
        <v>1065</v>
      </c>
      <c r="B6408">
        <v>1072</v>
      </c>
      <c r="C6408" s="187">
        <v>4.800000190734863</v>
      </c>
      <c r="D6408">
        <v>0</v>
      </c>
    </row>
    <row r="6409" spans="1:4" ht="12.75">
      <c r="A6409">
        <v>1065</v>
      </c>
      <c r="B6409">
        <v>1073</v>
      </c>
      <c r="C6409" s="187">
        <v>4.099999904632568</v>
      </c>
      <c r="D6409">
        <v>0</v>
      </c>
    </row>
    <row r="6410" spans="1:4" ht="12.75">
      <c r="A6410">
        <v>1071</v>
      </c>
      <c r="B6410">
        <v>1072</v>
      </c>
      <c r="C6410" s="187">
        <v>2.2</v>
      </c>
      <c r="D6410">
        <v>0</v>
      </c>
    </row>
    <row r="6411" spans="1:4" ht="12.75">
      <c r="A6411">
        <v>1071</v>
      </c>
      <c r="B6411">
        <v>1073</v>
      </c>
      <c r="C6411" s="187">
        <v>3.9000000953674316</v>
      </c>
      <c r="D6411">
        <v>0</v>
      </c>
    </row>
    <row r="6412" spans="1:4" ht="12.75">
      <c r="A6412">
        <v>1071</v>
      </c>
      <c r="B6412">
        <v>1074</v>
      </c>
      <c r="C6412" s="187">
        <v>3.5999999046325684</v>
      </c>
      <c r="D6412">
        <v>0</v>
      </c>
    </row>
    <row r="6413" spans="1:4" ht="12.75">
      <c r="A6413">
        <v>1072</v>
      </c>
      <c r="B6413">
        <v>1064</v>
      </c>
      <c r="C6413" s="187">
        <v>1.7999999523162842</v>
      </c>
      <c r="D6413">
        <v>0</v>
      </c>
    </row>
    <row r="6414" spans="1:4" ht="12.75">
      <c r="A6414">
        <v>1072</v>
      </c>
      <c r="B6414">
        <v>1065</v>
      </c>
      <c r="C6414" s="187">
        <v>4.800000190734863</v>
      </c>
      <c r="D6414">
        <v>0</v>
      </c>
    </row>
    <row r="6415" spans="1:4" ht="12.75">
      <c r="A6415">
        <v>1072</v>
      </c>
      <c r="B6415">
        <v>1071</v>
      </c>
      <c r="C6415" s="187">
        <v>2.2</v>
      </c>
      <c r="D6415">
        <v>0</v>
      </c>
    </row>
    <row r="6416" spans="1:4" ht="12.75">
      <c r="A6416">
        <v>1072</v>
      </c>
      <c r="B6416">
        <v>1073</v>
      </c>
      <c r="C6416" s="187">
        <v>3.700000047683716</v>
      </c>
      <c r="D6416">
        <v>0</v>
      </c>
    </row>
    <row r="6417" spans="1:4" ht="12.75">
      <c r="A6417">
        <v>1072</v>
      </c>
      <c r="B6417">
        <v>1074</v>
      </c>
      <c r="C6417" s="187">
        <v>5.5</v>
      </c>
      <c r="D6417">
        <v>0</v>
      </c>
    </row>
    <row r="6418" spans="1:4" ht="12.75">
      <c r="A6418">
        <v>1073</v>
      </c>
      <c r="B6418">
        <v>1054</v>
      </c>
      <c r="C6418" s="187">
        <v>3</v>
      </c>
      <c r="D6418">
        <v>0</v>
      </c>
    </row>
    <row r="6419" spans="1:4" ht="12.75">
      <c r="A6419">
        <v>1073</v>
      </c>
      <c r="B6419">
        <v>1065</v>
      </c>
      <c r="C6419" s="187">
        <v>4.099999904632568</v>
      </c>
      <c r="D6419">
        <v>0</v>
      </c>
    </row>
    <row r="6420" spans="1:4" ht="12.75">
      <c r="A6420">
        <v>1073</v>
      </c>
      <c r="B6420">
        <v>1071</v>
      </c>
      <c r="C6420" s="187">
        <v>3.9000000953674316</v>
      </c>
      <c r="D6420">
        <v>0</v>
      </c>
    </row>
    <row r="6421" spans="1:4" ht="12.75">
      <c r="A6421">
        <v>1073</v>
      </c>
      <c r="B6421">
        <v>1072</v>
      </c>
      <c r="C6421" s="187">
        <v>3.700000047683716</v>
      </c>
      <c r="D6421">
        <v>0</v>
      </c>
    </row>
    <row r="6422" spans="1:4" ht="12.75">
      <c r="A6422">
        <v>1073</v>
      </c>
      <c r="B6422">
        <v>1074</v>
      </c>
      <c r="C6422" s="187">
        <v>7.199999809265137</v>
      </c>
      <c r="D6422">
        <v>0</v>
      </c>
    </row>
    <row r="6423" spans="1:4" ht="12.75">
      <c r="A6423">
        <v>1074</v>
      </c>
      <c r="B6423">
        <v>1064</v>
      </c>
      <c r="C6423" s="187">
        <v>7</v>
      </c>
      <c r="D6423">
        <v>0</v>
      </c>
    </row>
    <row r="6424" spans="1:4" ht="12.75">
      <c r="A6424">
        <v>1074</v>
      </c>
      <c r="B6424">
        <v>1071</v>
      </c>
      <c r="C6424" s="187">
        <v>3.5999999046325684</v>
      </c>
      <c r="D6424">
        <v>0</v>
      </c>
    </row>
    <row r="6425" spans="1:4" ht="12.75">
      <c r="A6425">
        <v>1074</v>
      </c>
      <c r="B6425">
        <v>1072</v>
      </c>
      <c r="C6425" s="187">
        <v>5.5</v>
      </c>
      <c r="D6425">
        <v>0</v>
      </c>
    </row>
    <row r="6426" spans="1:4" ht="12.75">
      <c r="A6426">
        <v>1074</v>
      </c>
      <c r="B6426">
        <v>1073</v>
      </c>
      <c r="C6426" s="187">
        <v>7.199999809265137</v>
      </c>
      <c r="D6426">
        <v>0</v>
      </c>
    </row>
    <row r="6427" spans="1:4" ht="12.75">
      <c r="A6427">
        <v>1074</v>
      </c>
      <c r="B6427">
        <v>1075</v>
      </c>
      <c r="C6427" s="187">
        <v>1.7000000476837158</v>
      </c>
      <c r="D6427">
        <v>0</v>
      </c>
    </row>
    <row r="6428" spans="1:4" ht="12.75">
      <c r="A6428">
        <v>1074</v>
      </c>
      <c r="B6428">
        <v>1076</v>
      </c>
      <c r="C6428" s="187">
        <v>2.5</v>
      </c>
      <c r="D6428">
        <v>0</v>
      </c>
    </row>
    <row r="6429" spans="1:4" ht="12.75">
      <c r="A6429">
        <v>1075</v>
      </c>
      <c r="B6429">
        <v>1074</v>
      </c>
      <c r="C6429" s="187">
        <v>1.7000000476837158</v>
      </c>
      <c r="D6429">
        <v>0</v>
      </c>
    </row>
    <row r="6430" spans="1:4" ht="12.75">
      <c r="A6430">
        <v>1076</v>
      </c>
      <c r="B6430">
        <v>1074</v>
      </c>
      <c r="C6430" s="187">
        <v>2.5</v>
      </c>
      <c r="D6430">
        <v>0</v>
      </c>
    </row>
    <row r="6431" spans="1:4" ht="12.75">
      <c r="A6431">
        <v>1076</v>
      </c>
      <c r="B6431">
        <v>1077</v>
      </c>
      <c r="C6431" s="187">
        <v>0</v>
      </c>
      <c r="D6431">
        <v>1</v>
      </c>
    </row>
    <row r="6432" spans="1:4" ht="12.75">
      <c r="A6432">
        <v>1077</v>
      </c>
      <c r="B6432">
        <v>1076</v>
      </c>
      <c r="C6432" s="187">
        <v>0</v>
      </c>
      <c r="D6432">
        <v>1</v>
      </c>
    </row>
    <row r="6433" spans="1:4" ht="12.75">
      <c r="A6433">
        <v>1077</v>
      </c>
      <c r="B6433">
        <v>1081</v>
      </c>
      <c r="C6433" s="187">
        <v>4.400000095367432</v>
      </c>
      <c r="D6433">
        <v>0</v>
      </c>
    </row>
    <row r="6434" spans="1:4" ht="12.75">
      <c r="A6434">
        <v>1081</v>
      </c>
      <c r="B6434">
        <v>1077</v>
      </c>
      <c r="C6434" s="187">
        <v>4.400000095367432</v>
      </c>
      <c r="D6434">
        <v>0</v>
      </c>
    </row>
    <row r="6435" spans="1:4" ht="12.75">
      <c r="A6435">
        <v>1101</v>
      </c>
      <c r="B6435">
        <v>1111</v>
      </c>
      <c r="C6435" s="187">
        <v>4.599999904632568</v>
      </c>
      <c r="D6435">
        <v>0</v>
      </c>
    </row>
    <row r="6436" spans="1:4" ht="12.75">
      <c r="A6436">
        <v>1101</v>
      </c>
      <c r="B6436">
        <v>1112</v>
      </c>
      <c r="C6436" s="187">
        <v>10.800000190734863</v>
      </c>
      <c r="D6436">
        <v>0</v>
      </c>
    </row>
    <row r="6437" spans="1:4" ht="12.75">
      <c r="A6437">
        <v>1101</v>
      </c>
      <c r="B6437">
        <v>1113</v>
      </c>
      <c r="C6437" s="187">
        <v>12.399999618530273</v>
      </c>
      <c r="D6437">
        <v>0</v>
      </c>
    </row>
    <row r="6438" spans="1:4" ht="12.75">
      <c r="A6438">
        <v>1101</v>
      </c>
      <c r="B6438">
        <v>1114</v>
      </c>
      <c r="C6438" s="187">
        <v>17.399999618530273</v>
      </c>
      <c r="D6438">
        <v>0</v>
      </c>
    </row>
    <row r="6439" spans="1:4" ht="12.75">
      <c r="A6439">
        <v>1101</v>
      </c>
      <c r="B6439">
        <v>1115</v>
      </c>
      <c r="C6439" s="187">
        <v>17.200000762939453</v>
      </c>
      <c r="D6439">
        <v>0</v>
      </c>
    </row>
    <row r="6440" spans="1:4" ht="12.75">
      <c r="A6440">
        <v>1102</v>
      </c>
      <c r="B6440">
        <v>1103</v>
      </c>
      <c r="C6440" s="187">
        <v>4.099999904632568</v>
      </c>
      <c r="D6440">
        <v>0</v>
      </c>
    </row>
    <row r="6441" spans="1:4" ht="12.75">
      <c r="A6441">
        <v>1102</v>
      </c>
      <c r="B6441">
        <v>1118</v>
      </c>
      <c r="C6441" s="187">
        <v>7.699999809265137</v>
      </c>
      <c r="D6441">
        <v>0</v>
      </c>
    </row>
    <row r="6442" spans="1:4" ht="12.75">
      <c r="A6442">
        <v>1102</v>
      </c>
      <c r="B6442">
        <v>1119</v>
      </c>
      <c r="C6442" s="187">
        <v>2.9000000953674316</v>
      </c>
      <c r="D6442">
        <v>0</v>
      </c>
    </row>
    <row r="6443" spans="1:4" ht="12.75">
      <c r="A6443">
        <v>1102</v>
      </c>
      <c r="B6443">
        <v>1120</v>
      </c>
      <c r="C6443" s="187">
        <v>4.900000095367432</v>
      </c>
      <c r="D6443">
        <v>0</v>
      </c>
    </row>
    <row r="6444" spans="1:4" ht="12.75">
      <c r="A6444">
        <v>1102</v>
      </c>
      <c r="B6444">
        <v>1121</v>
      </c>
      <c r="C6444" s="187">
        <v>9.300000190734863</v>
      </c>
      <c r="D6444">
        <v>0</v>
      </c>
    </row>
    <row r="6445" spans="1:4" ht="12.75">
      <c r="A6445">
        <v>1102</v>
      </c>
      <c r="B6445">
        <v>1122</v>
      </c>
      <c r="C6445" s="187">
        <v>12</v>
      </c>
      <c r="D6445">
        <v>0</v>
      </c>
    </row>
    <row r="6446" spans="1:4" ht="12.75">
      <c r="A6446">
        <v>1102</v>
      </c>
      <c r="B6446">
        <v>1156</v>
      </c>
      <c r="C6446" s="187">
        <v>10.600000381469727</v>
      </c>
      <c r="D6446">
        <v>0</v>
      </c>
    </row>
    <row r="6447" spans="1:4" ht="12.75">
      <c r="A6447">
        <v>1103</v>
      </c>
      <c r="B6447">
        <v>1102</v>
      </c>
      <c r="C6447" s="187">
        <v>4.099999904632568</v>
      </c>
      <c r="D6447">
        <v>0</v>
      </c>
    </row>
    <row r="6448" spans="1:4" ht="12.75">
      <c r="A6448">
        <v>1103</v>
      </c>
      <c r="B6448">
        <v>1118</v>
      </c>
      <c r="C6448" s="187">
        <v>8.600000381469727</v>
      </c>
      <c r="D6448">
        <v>0</v>
      </c>
    </row>
    <row r="6449" spans="1:4" ht="12.75">
      <c r="A6449">
        <v>1103</v>
      </c>
      <c r="B6449">
        <v>1119</v>
      </c>
      <c r="C6449" s="187">
        <v>5.400000095367432</v>
      </c>
      <c r="D6449">
        <v>0</v>
      </c>
    </row>
    <row r="6450" spans="1:4" ht="12.75">
      <c r="A6450">
        <v>1103</v>
      </c>
      <c r="B6450">
        <v>1120</v>
      </c>
      <c r="C6450" s="187">
        <v>2.5999999046325684</v>
      </c>
      <c r="D6450">
        <v>0</v>
      </c>
    </row>
    <row r="6451" spans="1:4" ht="12.75">
      <c r="A6451">
        <v>1103</v>
      </c>
      <c r="B6451">
        <v>1121</v>
      </c>
      <c r="C6451" s="187">
        <v>7.199999809265137</v>
      </c>
      <c r="D6451">
        <v>0</v>
      </c>
    </row>
    <row r="6452" spans="1:4" ht="12.75">
      <c r="A6452">
        <v>1103</v>
      </c>
      <c r="B6452">
        <v>1122</v>
      </c>
      <c r="C6452" s="187">
        <v>11.300000190734863</v>
      </c>
      <c r="D6452">
        <v>0</v>
      </c>
    </row>
    <row r="6453" spans="1:4" ht="12.75">
      <c r="A6453">
        <v>1103</v>
      </c>
      <c r="B6453">
        <v>1156</v>
      </c>
      <c r="C6453" s="187">
        <v>13.199999809265137</v>
      </c>
      <c r="D6453">
        <v>0</v>
      </c>
    </row>
    <row r="6454" spans="1:4" ht="12.75">
      <c r="A6454">
        <v>1104</v>
      </c>
      <c r="B6454">
        <v>1141</v>
      </c>
      <c r="C6454" s="187">
        <v>5.900000095367432</v>
      </c>
      <c r="D6454">
        <v>0</v>
      </c>
    </row>
    <row r="6455" spans="1:4" ht="12.75">
      <c r="A6455">
        <v>1104</v>
      </c>
      <c r="B6455">
        <v>1142</v>
      </c>
      <c r="C6455" s="187">
        <v>8.800000190734863</v>
      </c>
      <c r="D6455">
        <v>0</v>
      </c>
    </row>
    <row r="6456" spans="1:4" ht="12.75">
      <c r="A6456">
        <v>1104</v>
      </c>
      <c r="B6456">
        <v>1143</v>
      </c>
      <c r="C6456" s="187">
        <v>13.300000190734863</v>
      </c>
      <c r="D6456">
        <v>0</v>
      </c>
    </row>
    <row r="6457" spans="1:4" ht="12.75">
      <c r="A6457">
        <v>1104</v>
      </c>
      <c r="B6457">
        <v>1144</v>
      </c>
      <c r="C6457" s="187">
        <v>11.399999618530273</v>
      </c>
      <c r="D6457">
        <v>0</v>
      </c>
    </row>
    <row r="6458" spans="1:4" ht="12.75">
      <c r="A6458">
        <v>1105</v>
      </c>
      <c r="B6458">
        <v>1141</v>
      </c>
      <c r="C6458" s="187">
        <v>11</v>
      </c>
      <c r="D6458">
        <v>0</v>
      </c>
    </row>
    <row r="6459" spans="1:4" ht="12.75">
      <c r="A6459">
        <v>1105</v>
      </c>
      <c r="B6459">
        <v>1142</v>
      </c>
      <c r="C6459" s="187">
        <v>8.699999809265137</v>
      </c>
      <c r="D6459">
        <v>0</v>
      </c>
    </row>
    <row r="6460" spans="1:4" ht="12.75">
      <c r="A6460">
        <v>1105</v>
      </c>
      <c r="B6460">
        <v>1143</v>
      </c>
      <c r="C6460" s="187">
        <v>5.699999809265137</v>
      </c>
      <c r="D6460">
        <v>0</v>
      </c>
    </row>
    <row r="6461" spans="1:4" ht="12.75">
      <c r="A6461">
        <v>1105</v>
      </c>
      <c r="B6461">
        <v>1144</v>
      </c>
      <c r="C6461" s="187">
        <v>3.299999952316284</v>
      </c>
      <c r="D6461">
        <v>0</v>
      </c>
    </row>
    <row r="6462" spans="1:4" ht="12.75">
      <c r="A6462">
        <v>1106</v>
      </c>
      <c r="B6462">
        <v>1143</v>
      </c>
      <c r="C6462" s="187">
        <v>12.199999809265137</v>
      </c>
      <c r="D6462">
        <v>0</v>
      </c>
    </row>
    <row r="6463" spans="1:4" ht="12.75">
      <c r="A6463">
        <v>1106</v>
      </c>
      <c r="B6463">
        <v>1146</v>
      </c>
      <c r="C6463" s="187">
        <v>5.5</v>
      </c>
      <c r="D6463">
        <v>0</v>
      </c>
    </row>
    <row r="6464" spans="1:4" ht="12.75">
      <c r="A6464">
        <v>1106</v>
      </c>
      <c r="B6464">
        <v>1147</v>
      </c>
      <c r="C6464" s="187">
        <v>12.5</v>
      </c>
      <c r="D6464">
        <v>0</v>
      </c>
    </row>
    <row r="6465" spans="1:4" ht="12.75">
      <c r="A6465">
        <v>1106</v>
      </c>
      <c r="B6465">
        <v>1148</v>
      </c>
      <c r="C6465" s="187">
        <v>16.899999618530273</v>
      </c>
      <c r="D6465">
        <v>0</v>
      </c>
    </row>
    <row r="6466" spans="1:4" ht="12.75">
      <c r="A6466">
        <v>1107</v>
      </c>
      <c r="B6466">
        <v>1146</v>
      </c>
      <c r="C6466" s="187">
        <v>14.199999809265137</v>
      </c>
      <c r="D6466">
        <v>0</v>
      </c>
    </row>
    <row r="6467" spans="1:4" ht="12.75">
      <c r="A6467">
        <v>1107</v>
      </c>
      <c r="B6467">
        <v>1147</v>
      </c>
      <c r="C6467" s="187">
        <v>8.899999618530273</v>
      </c>
      <c r="D6467">
        <v>0</v>
      </c>
    </row>
    <row r="6468" spans="1:4" ht="12.75">
      <c r="A6468">
        <v>1107</v>
      </c>
      <c r="B6468">
        <v>1148</v>
      </c>
      <c r="C6468" s="187">
        <v>4.300000190734863</v>
      </c>
      <c r="D6468">
        <v>0</v>
      </c>
    </row>
    <row r="6469" spans="1:4" ht="12.75">
      <c r="A6469">
        <v>1107</v>
      </c>
      <c r="B6469">
        <v>1149</v>
      </c>
      <c r="C6469" s="187">
        <v>13.300000190734863</v>
      </c>
      <c r="D6469">
        <v>0</v>
      </c>
    </row>
    <row r="6470" spans="1:4" ht="12.75">
      <c r="A6470">
        <v>1108</v>
      </c>
      <c r="B6470">
        <v>1157</v>
      </c>
      <c r="C6470" s="187">
        <v>4</v>
      </c>
      <c r="D6470">
        <v>0</v>
      </c>
    </row>
    <row r="6471" spans="1:4" ht="12.75">
      <c r="A6471">
        <v>1108</v>
      </c>
      <c r="B6471">
        <v>1158</v>
      </c>
      <c r="C6471" s="187">
        <v>4.300000190734863</v>
      </c>
      <c r="D6471">
        <v>0</v>
      </c>
    </row>
    <row r="6472" spans="1:4" ht="12.75">
      <c r="A6472">
        <v>1109</v>
      </c>
      <c r="B6472">
        <v>1117</v>
      </c>
      <c r="C6472" s="187">
        <v>14.800000190734863</v>
      </c>
      <c r="D6472">
        <v>0</v>
      </c>
    </row>
    <row r="6473" spans="1:4" ht="12.75">
      <c r="A6473">
        <v>1109</v>
      </c>
      <c r="B6473">
        <v>1124</v>
      </c>
      <c r="C6473" s="187">
        <v>6.300000190734863</v>
      </c>
      <c r="D6473">
        <v>0</v>
      </c>
    </row>
    <row r="6474" spans="1:4" ht="12.75">
      <c r="A6474">
        <v>1109</v>
      </c>
      <c r="B6474">
        <v>1125</v>
      </c>
      <c r="C6474" s="187">
        <v>7.800000190734863</v>
      </c>
      <c r="D6474">
        <v>0</v>
      </c>
    </row>
    <row r="6475" spans="1:4" ht="12.75">
      <c r="A6475">
        <v>1109</v>
      </c>
      <c r="B6475">
        <v>1126</v>
      </c>
      <c r="C6475" s="187">
        <v>11</v>
      </c>
      <c r="D6475">
        <v>0</v>
      </c>
    </row>
    <row r="6476" spans="1:4" ht="12.75">
      <c r="A6476">
        <v>1109</v>
      </c>
      <c r="B6476">
        <v>1127</v>
      </c>
      <c r="C6476" s="187">
        <v>3.200000047683716</v>
      </c>
      <c r="D6476">
        <v>0</v>
      </c>
    </row>
    <row r="6477" spans="1:4" ht="12.75">
      <c r="A6477">
        <v>1109</v>
      </c>
      <c r="B6477">
        <v>1128</v>
      </c>
      <c r="C6477" s="187">
        <v>4.699999809265137</v>
      </c>
      <c r="D6477">
        <v>0</v>
      </c>
    </row>
    <row r="6478" spans="1:4" ht="12.75">
      <c r="A6478">
        <v>1109</v>
      </c>
      <c r="B6478">
        <v>1129</v>
      </c>
      <c r="C6478" s="187">
        <v>6</v>
      </c>
      <c r="D6478">
        <v>0</v>
      </c>
    </row>
    <row r="6479" spans="1:4" ht="12.75">
      <c r="A6479">
        <v>1109</v>
      </c>
      <c r="B6479">
        <v>1130</v>
      </c>
      <c r="C6479" s="187">
        <v>9.300000190734863</v>
      </c>
      <c r="D6479">
        <v>0</v>
      </c>
    </row>
    <row r="6480" spans="1:4" ht="12.75">
      <c r="A6480">
        <v>1109</v>
      </c>
      <c r="B6480">
        <v>1131</v>
      </c>
      <c r="C6480" s="187">
        <v>8.899999618530273</v>
      </c>
      <c r="D6480">
        <v>0</v>
      </c>
    </row>
    <row r="6481" spans="1:4" ht="12.75">
      <c r="A6481">
        <v>1109</v>
      </c>
      <c r="B6481">
        <v>1132</v>
      </c>
      <c r="C6481" s="187">
        <v>6.5</v>
      </c>
      <c r="D6481">
        <v>0</v>
      </c>
    </row>
    <row r="6482" spans="1:4" ht="12.75">
      <c r="A6482">
        <v>1109</v>
      </c>
      <c r="B6482">
        <v>1138</v>
      </c>
      <c r="C6482" s="187">
        <v>7.300000190734863</v>
      </c>
      <c r="D6482">
        <v>0</v>
      </c>
    </row>
    <row r="6483" spans="1:4" ht="12.75">
      <c r="A6483">
        <v>1110</v>
      </c>
      <c r="B6483">
        <v>1150</v>
      </c>
      <c r="C6483" s="187">
        <v>4.900000095367432</v>
      </c>
      <c r="D6483">
        <v>0</v>
      </c>
    </row>
    <row r="6484" spans="1:4" ht="12.75">
      <c r="A6484">
        <v>1110</v>
      </c>
      <c r="B6484">
        <v>1151</v>
      </c>
      <c r="C6484" s="187">
        <v>2.200000047683716</v>
      </c>
      <c r="D6484">
        <v>0</v>
      </c>
    </row>
    <row r="6485" spans="1:4" ht="12.75">
      <c r="A6485">
        <v>1110</v>
      </c>
      <c r="B6485">
        <v>1152</v>
      </c>
      <c r="C6485" s="187">
        <v>2.5</v>
      </c>
      <c r="D6485">
        <v>0</v>
      </c>
    </row>
    <row r="6486" spans="1:4" ht="12.75">
      <c r="A6486">
        <v>1110</v>
      </c>
      <c r="B6486">
        <v>1153</v>
      </c>
      <c r="C6486" s="187">
        <v>5.400000095367432</v>
      </c>
      <c r="D6486">
        <v>0</v>
      </c>
    </row>
    <row r="6487" spans="1:4" ht="12.75">
      <c r="A6487">
        <v>1110</v>
      </c>
      <c r="B6487">
        <v>1157</v>
      </c>
      <c r="C6487" s="187">
        <v>7.699999809265137</v>
      </c>
      <c r="D6487">
        <v>0</v>
      </c>
    </row>
    <row r="6488" spans="1:4" ht="12.75">
      <c r="A6488">
        <v>1110</v>
      </c>
      <c r="B6488">
        <v>1158</v>
      </c>
      <c r="C6488" s="187">
        <v>14.699999809265137</v>
      </c>
      <c r="D6488">
        <v>0</v>
      </c>
    </row>
    <row r="6489" spans="1:4" ht="12.75">
      <c r="A6489">
        <v>1111</v>
      </c>
      <c r="B6489">
        <v>1101</v>
      </c>
      <c r="C6489" s="187">
        <v>4.599999904632568</v>
      </c>
      <c r="D6489">
        <v>0</v>
      </c>
    </row>
    <row r="6490" spans="1:4" ht="12.75">
      <c r="A6490">
        <v>1111</v>
      </c>
      <c r="B6490">
        <v>1112</v>
      </c>
      <c r="C6490" s="187">
        <v>6</v>
      </c>
      <c r="D6490">
        <v>0</v>
      </c>
    </row>
    <row r="6491" spans="1:4" ht="12.75">
      <c r="A6491">
        <v>1111</v>
      </c>
      <c r="B6491">
        <v>1113</v>
      </c>
      <c r="C6491" s="187">
        <v>7.800000190734863</v>
      </c>
      <c r="D6491">
        <v>0</v>
      </c>
    </row>
    <row r="6492" spans="1:4" ht="12.75">
      <c r="A6492">
        <v>1111</v>
      </c>
      <c r="B6492">
        <v>1114</v>
      </c>
      <c r="C6492" s="187">
        <v>12.800000190734863</v>
      </c>
      <c r="D6492">
        <v>0</v>
      </c>
    </row>
    <row r="6493" spans="1:4" ht="12.75">
      <c r="A6493">
        <v>1111</v>
      </c>
      <c r="B6493">
        <v>1115</v>
      </c>
      <c r="C6493" s="187">
        <v>12.600000381469727</v>
      </c>
      <c r="D6493">
        <v>0</v>
      </c>
    </row>
    <row r="6494" spans="1:4" ht="12.75">
      <c r="A6494">
        <v>1112</v>
      </c>
      <c r="B6494">
        <v>1101</v>
      </c>
      <c r="C6494" s="187">
        <v>10.800000190734863</v>
      </c>
      <c r="D6494">
        <v>0</v>
      </c>
    </row>
    <row r="6495" spans="1:4" ht="12.75">
      <c r="A6495">
        <v>1112</v>
      </c>
      <c r="B6495">
        <v>1111</v>
      </c>
      <c r="C6495" s="187">
        <v>6</v>
      </c>
      <c r="D6495">
        <v>0</v>
      </c>
    </row>
    <row r="6496" spans="1:4" ht="12.75">
      <c r="A6496">
        <v>1112</v>
      </c>
      <c r="B6496">
        <v>1113</v>
      </c>
      <c r="C6496" s="187">
        <v>5.300000190734863</v>
      </c>
      <c r="D6496">
        <v>0</v>
      </c>
    </row>
    <row r="6497" spans="1:4" ht="12.75">
      <c r="A6497">
        <v>1112</v>
      </c>
      <c r="B6497">
        <v>1114</v>
      </c>
      <c r="C6497" s="187">
        <v>7.199999809265137</v>
      </c>
      <c r="D6497">
        <v>0</v>
      </c>
    </row>
    <row r="6498" spans="1:4" ht="12.75">
      <c r="A6498">
        <v>1112</v>
      </c>
      <c r="B6498">
        <v>1115</v>
      </c>
      <c r="C6498" s="187">
        <v>6.599999904632568</v>
      </c>
      <c r="D6498">
        <v>0</v>
      </c>
    </row>
    <row r="6499" spans="1:4" ht="12.75">
      <c r="A6499">
        <v>1112</v>
      </c>
      <c r="B6499">
        <v>1117</v>
      </c>
      <c r="C6499" s="187">
        <v>13</v>
      </c>
      <c r="D6499">
        <v>0</v>
      </c>
    </row>
    <row r="6500" spans="1:4" ht="12.75">
      <c r="A6500">
        <v>1113</v>
      </c>
      <c r="B6500">
        <v>1101</v>
      </c>
      <c r="C6500" s="187">
        <v>12.399999618530273</v>
      </c>
      <c r="D6500">
        <v>0</v>
      </c>
    </row>
    <row r="6501" spans="1:4" ht="12.75">
      <c r="A6501">
        <v>1113</v>
      </c>
      <c r="B6501">
        <v>1111</v>
      </c>
      <c r="C6501" s="187">
        <v>7.800000190734863</v>
      </c>
      <c r="D6501">
        <v>0</v>
      </c>
    </row>
    <row r="6502" spans="1:4" ht="12.75">
      <c r="A6502">
        <v>1113</v>
      </c>
      <c r="B6502">
        <v>1112</v>
      </c>
      <c r="C6502" s="187">
        <v>5.300000190734863</v>
      </c>
      <c r="D6502">
        <v>0</v>
      </c>
    </row>
    <row r="6503" spans="1:4" ht="12.75">
      <c r="A6503">
        <v>1113</v>
      </c>
      <c r="B6503">
        <v>1114</v>
      </c>
      <c r="C6503" s="187">
        <v>7.300000190734863</v>
      </c>
      <c r="D6503">
        <v>0</v>
      </c>
    </row>
    <row r="6504" spans="1:4" ht="12.75">
      <c r="A6504">
        <v>1113</v>
      </c>
      <c r="B6504">
        <v>1115</v>
      </c>
      <c r="C6504" s="187">
        <v>8.800000190734863</v>
      </c>
      <c r="D6504">
        <v>0</v>
      </c>
    </row>
    <row r="6505" spans="1:4" ht="12.75">
      <c r="A6505">
        <v>1113</v>
      </c>
      <c r="B6505">
        <v>1117</v>
      </c>
      <c r="C6505" s="187">
        <v>14.300000190734863</v>
      </c>
      <c r="D6505">
        <v>0</v>
      </c>
    </row>
    <row r="6506" spans="1:4" ht="12.75">
      <c r="A6506">
        <v>1113</v>
      </c>
      <c r="B6506">
        <v>1126</v>
      </c>
      <c r="C6506" s="187">
        <v>13</v>
      </c>
      <c r="D6506">
        <v>0</v>
      </c>
    </row>
    <row r="6507" spans="1:4" ht="12.75">
      <c r="A6507">
        <v>1114</v>
      </c>
      <c r="B6507">
        <v>1101</v>
      </c>
      <c r="C6507" s="187">
        <v>17.399999618530273</v>
      </c>
      <c r="D6507">
        <v>0</v>
      </c>
    </row>
    <row r="6508" spans="1:4" ht="12.75">
      <c r="A6508">
        <v>1114</v>
      </c>
      <c r="B6508">
        <v>1111</v>
      </c>
      <c r="C6508" s="187">
        <v>12.800000190734863</v>
      </c>
      <c r="D6508">
        <v>0</v>
      </c>
    </row>
    <row r="6509" spans="1:4" ht="12.75">
      <c r="A6509">
        <v>1114</v>
      </c>
      <c r="B6509">
        <v>1112</v>
      </c>
      <c r="C6509" s="187">
        <v>7.199999809265137</v>
      </c>
      <c r="D6509">
        <v>0</v>
      </c>
    </row>
    <row r="6510" spans="1:4" ht="12.75">
      <c r="A6510">
        <v>1114</v>
      </c>
      <c r="B6510">
        <v>1113</v>
      </c>
      <c r="C6510" s="187">
        <v>7.300000190734863</v>
      </c>
      <c r="D6510">
        <v>0</v>
      </c>
    </row>
    <row r="6511" spans="1:4" ht="12.75">
      <c r="A6511">
        <v>1114</v>
      </c>
      <c r="B6511">
        <v>1115</v>
      </c>
      <c r="C6511" s="187">
        <v>3.0999999046325684</v>
      </c>
      <c r="D6511">
        <v>0</v>
      </c>
    </row>
    <row r="6512" spans="1:4" ht="12.75">
      <c r="A6512">
        <v>1114</v>
      </c>
      <c r="B6512">
        <v>1116</v>
      </c>
      <c r="C6512" s="187">
        <v>7.599999904632568</v>
      </c>
      <c r="D6512">
        <v>0</v>
      </c>
    </row>
    <row r="6513" spans="1:4" ht="12.75">
      <c r="A6513">
        <v>1114</v>
      </c>
      <c r="B6513">
        <v>1117</v>
      </c>
      <c r="C6513" s="187">
        <v>7.099999904632568</v>
      </c>
      <c r="D6513">
        <v>0</v>
      </c>
    </row>
    <row r="6514" spans="1:4" ht="12.75">
      <c r="A6514">
        <v>1114</v>
      </c>
      <c r="B6514">
        <v>1123</v>
      </c>
      <c r="C6514" s="187">
        <v>17.700000762939453</v>
      </c>
      <c r="D6514">
        <v>0</v>
      </c>
    </row>
    <row r="6515" spans="1:4" ht="12.75">
      <c r="A6515">
        <v>1114</v>
      </c>
      <c r="B6515">
        <v>1124</v>
      </c>
      <c r="C6515" s="187">
        <v>14.600000381469727</v>
      </c>
      <c r="D6515">
        <v>0</v>
      </c>
    </row>
    <row r="6516" spans="1:4" ht="12.75">
      <c r="A6516">
        <v>1114</v>
      </c>
      <c r="B6516">
        <v>1125</v>
      </c>
      <c r="C6516" s="187">
        <v>11.300000190734863</v>
      </c>
      <c r="D6516">
        <v>0</v>
      </c>
    </row>
    <row r="6517" spans="1:4" ht="12.75">
      <c r="A6517">
        <v>1114</v>
      </c>
      <c r="B6517">
        <v>1126</v>
      </c>
      <c r="C6517" s="187">
        <v>6.800000190734863</v>
      </c>
      <c r="D6517">
        <v>0</v>
      </c>
    </row>
    <row r="6518" spans="1:4" ht="12.75">
      <c r="A6518">
        <v>1114</v>
      </c>
      <c r="B6518">
        <v>1156</v>
      </c>
      <c r="C6518" s="187">
        <v>15</v>
      </c>
      <c r="D6518">
        <v>0</v>
      </c>
    </row>
    <row r="6519" spans="1:4" ht="12.75">
      <c r="A6519">
        <v>1115</v>
      </c>
      <c r="B6519">
        <v>1101</v>
      </c>
      <c r="C6519" s="187">
        <v>17.200000762939453</v>
      </c>
      <c r="D6519">
        <v>0</v>
      </c>
    </row>
    <row r="6520" spans="1:4" ht="12.75">
      <c r="A6520">
        <v>1115</v>
      </c>
      <c r="B6520">
        <v>1111</v>
      </c>
      <c r="C6520" s="187">
        <v>12.600000381469727</v>
      </c>
      <c r="D6520">
        <v>0</v>
      </c>
    </row>
    <row r="6521" spans="1:4" ht="12.75">
      <c r="A6521">
        <v>1115</v>
      </c>
      <c r="B6521">
        <v>1112</v>
      </c>
      <c r="C6521" s="187">
        <v>6.599999904632568</v>
      </c>
      <c r="D6521">
        <v>0</v>
      </c>
    </row>
    <row r="6522" spans="1:4" ht="12.75">
      <c r="A6522">
        <v>1115</v>
      </c>
      <c r="B6522">
        <v>1113</v>
      </c>
      <c r="C6522" s="187">
        <v>8.800000190734863</v>
      </c>
      <c r="D6522">
        <v>0</v>
      </c>
    </row>
    <row r="6523" spans="1:4" ht="12.75">
      <c r="A6523">
        <v>1115</v>
      </c>
      <c r="B6523">
        <v>1114</v>
      </c>
      <c r="C6523" s="187">
        <v>3.0999999046325684</v>
      </c>
      <c r="D6523">
        <v>0</v>
      </c>
    </row>
    <row r="6524" spans="1:4" ht="12.75">
      <c r="A6524">
        <v>1115</v>
      </c>
      <c r="B6524">
        <v>1116</v>
      </c>
      <c r="C6524" s="187">
        <v>4.800000190734863</v>
      </c>
      <c r="D6524">
        <v>0</v>
      </c>
    </row>
    <row r="6525" spans="1:4" ht="12.75">
      <c r="A6525">
        <v>1115</v>
      </c>
      <c r="B6525">
        <v>1117</v>
      </c>
      <c r="C6525" s="187">
        <v>6.400000095367432</v>
      </c>
      <c r="D6525">
        <v>0</v>
      </c>
    </row>
    <row r="6526" spans="1:4" ht="12.75">
      <c r="A6526">
        <v>1115</v>
      </c>
      <c r="B6526">
        <v>1118</v>
      </c>
      <c r="C6526" s="187">
        <v>16.5</v>
      </c>
      <c r="D6526">
        <v>0</v>
      </c>
    </row>
    <row r="6527" spans="1:4" ht="12.75">
      <c r="A6527">
        <v>1115</v>
      </c>
      <c r="B6527">
        <v>1119</v>
      </c>
      <c r="C6527" s="187">
        <v>20.399999618530273</v>
      </c>
      <c r="D6527">
        <v>0</v>
      </c>
    </row>
    <row r="6528" spans="1:4" ht="12.75">
      <c r="A6528">
        <v>1115</v>
      </c>
      <c r="B6528">
        <v>1123</v>
      </c>
      <c r="C6528" s="187">
        <v>18.100000381469727</v>
      </c>
      <c r="D6528">
        <v>0</v>
      </c>
    </row>
    <row r="6529" spans="1:4" ht="12.75">
      <c r="A6529">
        <v>1115</v>
      </c>
      <c r="B6529">
        <v>1124</v>
      </c>
      <c r="C6529" s="187">
        <v>15.800000190734863</v>
      </c>
      <c r="D6529">
        <v>0</v>
      </c>
    </row>
    <row r="6530" spans="1:4" ht="12.75">
      <c r="A6530">
        <v>1115</v>
      </c>
      <c r="B6530">
        <v>1125</v>
      </c>
      <c r="C6530" s="187">
        <v>12.600000381469727</v>
      </c>
      <c r="D6530">
        <v>0</v>
      </c>
    </row>
    <row r="6531" spans="1:4" ht="12.75">
      <c r="A6531">
        <v>1115</v>
      </c>
      <c r="B6531">
        <v>1126</v>
      </c>
      <c r="C6531" s="187">
        <v>9</v>
      </c>
      <c r="D6531">
        <v>0</v>
      </c>
    </row>
    <row r="6532" spans="1:4" ht="12.75">
      <c r="A6532">
        <v>1115</v>
      </c>
      <c r="B6532">
        <v>1156</v>
      </c>
      <c r="C6532" s="187">
        <v>12.699999809265137</v>
      </c>
      <c r="D6532">
        <v>0</v>
      </c>
    </row>
    <row r="6533" spans="1:4" ht="12.75">
      <c r="A6533">
        <v>1116</v>
      </c>
      <c r="B6533">
        <v>1114</v>
      </c>
      <c r="C6533" s="187">
        <v>7.599999904632568</v>
      </c>
      <c r="D6533">
        <v>0</v>
      </c>
    </row>
    <row r="6534" spans="1:4" ht="12.75">
      <c r="A6534">
        <v>1116</v>
      </c>
      <c r="B6534">
        <v>1115</v>
      </c>
      <c r="C6534" s="187">
        <v>4.800000190734863</v>
      </c>
      <c r="D6534">
        <v>0</v>
      </c>
    </row>
    <row r="6535" spans="1:4" ht="12.75">
      <c r="A6535">
        <v>1116</v>
      </c>
      <c r="B6535">
        <v>1117</v>
      </c>
      <c r="C6535" s="187">
        <v>6.599999904632568</v>
      </c>
      <c r="D6535">
        <v>0</v>
      </c>
    </row>
    <row r="6536" spans="1:4" ht="12.75">
      <c r="A6536">
        <v>1116</v>
      </c>
      <c r="B6536">
        <v>1118</v>
      </c>
      <c r="C6536" s="187">
        <v>14</v>
      </c>
      <c r="D6536">
        <v>0</v>
      </c>
    </row>
    <row r="6537" spans="1:4" ht="12.75">
      <c r="A6537">
        <v>1116</v>
      </c>
      <c r="B6537">
        <v>1119</v>
      </c>
      <c r="C6537" s="187">
        <v>17.100000381469727</v>
      </c>
      <c r="D6537">
        <v>0</v>
      </c>
    </row>
    <row r="6538" spans="1:4" ht="12.75">
      <c r="A6538">
        <v>1116</v>
      </c>
      <c r="B6538">
        <v>1120</v>
      </c>
      <c r="C6538" s="187">
        <v>20.600000381469727</v>
      </c>
      <c r="D6538">
        <v>0</v>
      </c>
    </row>
    <row r="6539" spans="1:4" ht="12.75">
      <c r="A6539">
        <v>1116</v>
      </c>
      <c r="B6539">
        <v>1122</v>
      </c>
      <c r="C6539" s="187">
        <v>17.399999618530273</v>
      </c>
      <c r="D6539">
        <v>0</v>
      </c>
    </row>
    <row r="6540" spans="1:4" ht="12.75">
      <c r="A6540">
        <v>1116</v>
      </c>
      <c r="B6540">
        <v>1123</v>
      </c>
      <c r="C6540" s="187">
        <v>18.299999237060547</v>
      </c>
      <c r="D6540">
        <v>0</v>
      </c>
    </row>
    <row r="6541" spans="1:4" ht="12.75">
      <c r="A6541">
        <v>1116</v>
      </c>
      <c r="B6541">
        <v>1124</v>
      </c>
      <c r="C6541" s="187">
        <v>17.299999237060547</v>
      </c>
      <c r="D6541">
        <v>0</v>
      </c>
    </row>
    <row r="6542" spans="1:4" ht="12.75">
      <c r="A6542">
        <v>1116</v>
      </c>
      <c r="B6542">
        <v>1125</v>
      </c>
      <c r="C6542" s="187">
        <v>14.600000381469727</v>
      </c>
      <c r="D6542">
        <v>0</v>
      </c>
    </row>
    <row r="6543" spans="1:4" ht="12.75">
      <c r="A6543">
        <v>1116</v>
      </c>
      <c r="B6543">
        <v>1126</v>
      </c>
      <c r="C6543" s="187">
        <v>12.399999618530273</v>
      </c>
      <c r="D6543">
        <v>0</v>
      </c>
    </row>
    <row r="6544" spans="1:4" ht="12.75">
      <c r="A6544">
        <v>1116</v>
      </c>
      <c r="B6544">
        <v>1156</v>
      </c>
      <c r="C6544" s="187">
        <v>9.100000381469727</v>
      </c>
      <c r="D6544">
        <v>0</v>
      </c>
    </row>
    <row r="6545" spans="1:4" ht="12.75">
      <c r="A6545">
        <v>1117</v>
      </c>
      <c r="B6545">
        <v>1109</v>
      </c>
      <c r="C6545" s="187">
        <v>14.800000190734863</v>
      </c>
      <c r="D6545">
        <v>0</v>
      </c>
    </row>
    <row r="6546" spans="1:4" ht="12.75">
      <c r="A6546">
        <v>1117</v>
      </c>
      <c r="B6546">
        <v>1112</v>
      </c>
      <c r="C6546" s="187">
        <v>13</v>
      </c>
      <c r="D6546">
        <v>0</v>
      </c>
    </row>
    <row r="6547" spans="1:4" ht="12.75">
      <c r="A6547">
        <v>1117</v>
      </c>
      <c r="B6547">
        <v>1113</v>
      </c>
      <c r="C6547" s="187">
        <v>14.300000190734863</v>
      </c>
      <c r="D6547">
        <v>0</v>
      </c>
    </row>
    <row r="6548" spans="1:4" ht="12.75">
      <c r="A6548">
        <v>1117</v>
      </c>
      <c r="B6548">
        <v>1114</v>
      </c>
      <c r="C6548" s="187">
        <v>7.099999904632568</v>
      </c>
      <c r="D6548">
        <v>0</v>
      </c>
    </row>
    <row r="6549" spans="1:4" ht="12.75">
      <c r="A6549">
        <v>1117</v>
      </c>
      <c r="B6549">
        <v>1115</v>
      </c>
      <c r="C6549" s="187">
        <v>6.400000095367432</v>
      </c>
      <c r="D6549">
        <v>0</v>
      </c>
    </row>
    <row r="6550" spans="1:4" ht="12.75">
      <c r="A6550">
        <v>1117</v>
      </c>
      <c r="B6550">
        <v>1116</v>
      </c>
      <c r="C6550" s="187">
        <v>6.599999904632568</v>
      </c>
      <c r="D6550">
        <v>0</v>
      </c>
    </row>
    <row r="6551" spans="1:4" ht="12.75">
      <c r="A6551">
        <v>1117</v>
      </c>
      <c r="B6551">
        <v>1118</v>
      </c>
      <c r="C6551" s="187">
        <v>10.699999809265137</v>
      </c>
      <c r="D6551">
        <v>0</v>
      </c>
    </row>
    <row r="6552" spans="1:4" ht="12.75">
      <c r="A6552">
        <v>1117</v>
      </c>
      <c r="B6552">
        <v>1119</v>
      </c>
      <c r="C6552" s="187">
        <v>15.300000190734863</v>
      </c>
      <c r="D6552">
        <v>0</v>
      </c>
    </row>
    <row r="6553" spans="1:4" ht="12.75">
      <c r="A6553">
        <v>1117</v>
      </c>
      <c r="B6553">
        <v>1120</v>
      </c>
      <c r="C6553" s="187">
        <v>17.5</v>
      </c>
      <c r="D6553">
        <v>0</v>
      </c>
    </row>
    <row r="6554" spans="1:4" ht="12.75">
      <c r="A6554">
        <v>1117</v>
      </c>
      <c r="B6554">
        <v>1121</v>
      </c>
      <c r="C6554" s="187">
        <v>16.299999237060547</v>
      </c>
      <c r="D6554">
        <v>0</v>
      </c>
    </row>
    <row r="6555" spans="1:4" ht="12.75">
      <c r="A6555">
        <v>1117</v>
      </c>
      <c r="B6555">
        <v>1122</v>
      </c>
      <c r="C6555" s="187">
        <v>11.800000190734863</v>
      </c>
      <c r="D6555">
        <v>0</v>
      </c>
    </row>
    <row r="6556" spans="1:4" ht="12.75">
      <c r="A6556">
        <v>1117</v>
      </c>
      <c r="B6556">
        <v>1123</v>
      </c>
      <c r="C6556" s="187">
        <v>11.699999809265137</v>
      </c>
      <c r="D6556">
        <v>0</v>
      </c>
    </row>
    <row r="6557" spans="1:4" ht="12.75">
      <c r="A6557">
        <v>1117</v>
      </c>
      <c r="B6557">
        <v>1124</v>
      </c>
      <c r="C6557" s="187">
        <v>10.399999618530273</v>
      </c>
      <c r="D6557">
        <v>0</v>
      </c>
    </row>
    <row r="6558" spans="1:4" ht="12.75">
      <c r="A6558">
        <v>1117</v>
      </c>
      <c r="B6558">
        <v>1125</v>
      </c>
      <c r="C6558" s="187">
        <v>8</v>
      </c>
      <c r="D6558">
        <v>0</v>
      </c>
    </row>
    <row r="6559" spans="1:4" ht="12.75">
      <c r="A6559">
        <v>1117</v>
      </c>
      <c r="B6559">
        <v>1126</v>
      </c>
      <c r="C6559" s="187">
        <v>7.300000190734863</v>
      </c>
      <c r="D6559">
        <v>0</v>
      </c>
    </row>
    <row r="6560" spans="1:4" ht="12.75">
      <c r="A6560">
        <v>1117</v>
      </c>
      <c r="B6560">
        <v>1127</v>
      </c>
      <c r="C6560" s="187">
        <v>14.100000381469727</v>
      </c>
      <c r="D6560">
        <v>0</v>
      </c>
    </row>
    <row r="6561" spans="1:4" ht="12.75">
      <c r="A6561">
        <v>1117</v>
      </c>
      <c r="B6561">
        <v>1156</v>
      </c>
      <c r="C6561" s="187">
        <v>9</v>
      </c>
      <c r="D6561">
        <v>0</v>
      </c>
    </row>
    <row r="6562" spans="1:4" ht="12.75">
      <c r="A6562">
        <v>1118</v>
      </c>
      <c r="B6562">
        <v>1102</v>
      </c>
      <c r="C6562" s="187">
        <v>7.699999809265137</v>
      </c>
      <c r="D6562">
        <v>0</v>
      </c>
    </row>
    <row r="6563" spans="1:4" ht="12.75">
      <c r="A6563">
        <v>1118</v>
      </c>
      <c r="B6563">
        <v>1103</v>
      </c>
      <c r="C6563" s="187">
        <v>8.600000381469727</v>
      </c>
      <c r="D6563">
        <v>0</v>
      </c>
    </row>
    <row r="6564" spans="1:4" ht="12.75">
      <c r="A6564">
        <v>1118</v>
      </c>
      <c r="B6564">
        <v>1115</v>
      </c>
      <c r="C6564" s="187">
        <v>16.5</v>
      </c>
      <c r="D6564">
        <v>0</v>
      </c>
    </row>
    <row r="6565" spans="1:4" ht="12.75">
      <c r="A6565">
        <v>1118</v>
      </c>
      <c r="B6565">
        <v>1116</v>
      </c>
      <c r="C6565" s="187">
        <v>14</v>
      </c>
      <c r="D6565">
        <v>0</v>
      </c>
    </row>
    <row r="6566" spans="1:4" ht="12.75">
      <c r="A6566">
        <v>1118</v>
      </c>
      <c r="B6566">
        <v>1117</v>
      </c>
      <c r="C6566" s="187">
        <v>10.699999809265137</v>
      </c>
      <c r="D6566">
        <v>0</v>
      </c>
    </row>
    <row r="6567" spans="1:4" ht="12.75">
      <c r="A6567">
        <v>1118</v>
      </c>
      <c r="B6567">
        <v>1119</v>
      </c>
      <c r="C6567" s="187">
        <v>5</v>
      </c>
      <c r="D6567">
        <v>0</v>
      </c>
    </row>
    <row r="6568" spans="1:4" ht="12.75">
      <c r="A6568">
        <v>1118</v>
      </c>
      <c r="B6568">
        <v>1120</v>
      </c>
      <c r="C6568" s="187">
        <v>6.699999809265137</v>
      </c>
      <c r="D6568">
        <v>0</v>
      </c>
    </row>
    <row r="6569" spans="1:4" ht="12.75">
      <c r="A6569">
        <v>1118</v>
      </c>
      <c r="B6569">
        <v>1121</v>
      </c>
      <c r="C6569" s="187">
        <v>7.599999904632568</v>
      </c>
      <c r="D6569">
        <v>0</v>
      </c>
    </row>
    <row r="6570" spans="1:4" ht="12.75">
      <c r="A6570">
        <v>1118</v>
      </c>
      <c r="B6570">
        <v>1122</v>
      </c>
      <c r="C6570" s="187">
        <v>6</v>
      </c>
      <c r="D6570">
        <v>0</v>
      </c>
    </row>
    <row r="6571" spans="1:4" ht="12.75">
      <c r="A6571">
        <v>1118</v>
      </c>
      <c r="B6571">
        <v>1123</v>
      </c>
      <c r="C6571" s="187">
        <v>10</v>
      </c>
      <c r="D6571">
        <v>0</v>
      </c>
    </row>
    <row r="6572" spans="1:4" ht="12.75">
      <c r="A6572">
        <v>1118</v>
      </c>
      <c r="B6572">
        <v>1124</v>
      </c>
      <c r="C6572" s="187">
        <v>13.600000381469727</v>
      </c>
      <c r="D6572">
        <v>0</v>
      </c>
    </row>
    <row r="6573" spans="1:4" ht="12.75">
      <c r="A6573">
        <v>1118</v>
      </c>
      <c r="B6573">
        <v>1125</v>
      </c>
      <c r="C6573" s="187">
        <v>13.699999809265137</v>
      </c>
      <c r="D6573">
        <v>0</v>
      </c>
    </row>
    <row r="6574" spans="1:4" ht="12.75">
      <c r="A6574">
        <v>1118</v>
      </c>
      <c r="B6574">
        <v>1126</v>
      </c>
      <c r="C6574" s="187">
        <v>16.700000762939453</v>
      </c>
      <c r="D6574">
        <v>0</v>
      </c>
    </row>
    <row r="6575" spans="1:4" ht="12.75">
      <c r="A6575">
        <v>1118</v>
      </c>
      <c r="B6575">
        <v>1156</v>
      </c>
      <c r="C6575" s="187">
        <v>6.099999904632568</v>
      </c>
      <c r="D6575">
        <v>0</v>
      </c>
    </row>
    <row r="6576" spans="1:4" ht="12.75">
      <c r="A6576">
        <v>1119</v>
      </c>
      <c r="B6576">
        <v>1102</v>
      </c>
      <c r="C6576" s="187">
        <v>2.9000000953674316</v>
      </c>
      <c r="D6576">
        <v>0</v>
      </c>
    </row>
    <row r="6577" spans="1:4" ht="12.75">
      <c r="A6577">
        <v>1119</v>
      </c>
      <c r="B6577">
        <v>1103</v>
      </c>
      <c r="C6577" s="187">
        <v>5.400000095367432</v>
      </c>
      <c r="D6577">
        <v>0</v>
      </c>
    </row>
    <row r="6578" spans="1:4" ht="12.75">
      <c r="A6578">
        <v>1119</v>
      </c>
      <c r="B6578">
        <v>1115</v>
      </c>
      <c r="C6578" s="187">
        <v>20.399999618530273</v>
      </c>
      <c r="D6578">
        <v>0</v>
      </c>
    </row>
    <row r="6579" spans="1:4" ht="12.75">
      <c r="A6579">
        <v>1119</v>
      </c>
      <c r="B6579">
        <v>1116</v>
      </c>
      <c r="C6579" s="187">
        <v>17.100000381469727</v>
      </c>
      <c r="D6579">
        <v>0</v>
      </c>
    </row>
    <row r="6580" spans="1:4" ht="12.75">
      <c r="A6580">
        <v>1119</v>
      </c>
      <c r="B6580">
        <v>1117</v>
      </c>
      <c r="C6580" s="187">
        <v>15.300000190734863</v>
      </c>
      <c r="D6580">
        <v>0</v>
      </c>
    </row>
    <row r="6581" spans="1:4" ht="12.75">
      <c r="A6581">
        <v>1119</v>
      </c>
      <c r="B6581">
        <v>1118</v>
      </c>
      <c r="C6581" s="187">
        <v>5</v>
      </c>
      <c r="D6581">
        <v>0</v>
      </c>
    </row>
    <row r="6582" spans="1:4" ht="12.75">
      <c r="A6582">
        <v>1119</v>
      </c>
      <c r="B6582">
        <v>1120</v>
      </c>
      <c r="C6582" s="187">
        <v>4.800000190734863</v>
      </c>
      <c r="D6582">
        <v>0</v>
      </c>
    </row>
    <row r="6583" spans="1:4" ht="12.75">
      <c r="A6583">
        <v>1119</v>
      </c>
      <c r="B6583">
        <v>1121</v>
      </c>
      <c r="C6583" s="187">
        <v>8.100000381469727</v>
      </c>
      <c r="D6583">
        <v>0</v>
      </c>
    </row>
    <row r="6584" spans="1:4" ht="12.75">
      <c r="A6584">
        <v>1119</v>
      </c>
      <c r="B6584">
        <v>1122</v>
      </c>
      <c r="C6584" s="187">
        <v>10</v>
      </c>
      <c r="D6584">
        <v>0</v>
      </c>
    </row>
    <row r="6585" spans="1:4" ht="12.75">
      <c r="A6585">
        <v>1119</v>
      </c>
      <c r="B6585">
        <v>1123</v>
      </c>
      <c r="C6585" s="187">
        <v>14.300000190734863</v>
      </c>
      <c r="D6585">
        <v>0</v>
      </c>
    </row>
    <row r="6586" spans="1:4" ht="12.75">
      <c r="A6586">
        <v>1119</v>
      </c>
      <c r="B6586">
        <v>1124</v>
      </c>
      <c r="C6586" s="187">
        <v>18.200000762939453</v>
      </c>
      <c r="D6586">
        <v>0</v>
      </c>
    </row>
    <row r="6587" spans="1:4" ht="12.75">
      <c r="A6587">
        <v>1119</v>
      </c>
      <c r="B6587">
        <v>1125</v>
      </c>
      <c r="C6587" s="187">
        <v>18.600000381469727</v>
      </c>
      <c r="D6587">
        <v>0</v>
      </c>
    </row>
    <row r="6588" spans="1:4" ht="12.75">
      <c r="A6588">
        <v>1119</v>
      </c>
      <c r="B6588">
        <v>1126</v>
      </c>
      <c r="C6588" s="187">
        <v>21.399999618530273</v>
      </c>
      <c r="D6588">
        <v>0</v>
      </c>
    </row>
    <row r="6589" spans="1:4" ht="12.75">
      <c r="A6589">
        <v>1119</v>
      </c>
      <c r="B6589">
        <v>1156</v>
      </c>
      <c r="C6589" s="187">
        <v>8.100000381469727</v>
      </c>
      <c r="D6589">
        <v>0</v>
      </c>
    </row>
    <row r="6590" spans="1:4" ht="12.75">
      <c r="A6590">
        <v>1120</v>
      </c>
      <c r="B6590">
        <v>1102</v>
      </c>
      <c r="C6590" s="187">
        <v>4.900000095367432</v>
      </c>
      <c r="D6590">
        <v>0</v>
      </c>
    </row>
    <row r="6591" spans="1:4" ht="12.75">
      <c r="A6591">
        <v>1120</v>
      </c>
      <c r="B6591">
        <v>1103</v>
      </c>
      <c r="C6591" s="187">
        <v>2.5999999046325684</v>
      </c>
      <c r="D6591">
        <v>0</v>
      </c>
    </row>
    <row r="6592" spans="1:4" ht="12.75">
      <c r="A6592">
        <v>1120</v>
      </c>
      <c r="B6592">
        <v>1116</v>
      </c>
      <c r="C6592" s="187">
        <v>20.600000381469727</v>
      </c>
      <c r="D6592">
        <v>0</v>
      </c>
    </row>
    <row r="6593" spans="1:4" ht="12.75">
      <c r="A6593">
        <v>1120</v>
      </c>
      <c r="B6593">
        <v>1117</v>
      </c>
      <c r="C6593" s="187">
        <v>17.5</v>
      </c>
      <c r="D6593">
        <v>0</v>
      </c>
    </row>
    <row r="6594" spans="1:4" ht="12.75">
      <c r="A6594">
        <v>1120</v>
      </c>
      <c r="B6594">
        <v>1118</v>
      </c>
      <c r="C6594" s="187">
        <v>6.699999809265137</v>
      </c>
      <c r="D6594">
        <v>0</v>
      </c>
    </row>
    <row r="6595" spans="1:4" ht="12.75">
      <c r="A6595">
        <v>1120</v>
      </c>
      <c r="B6595">
        <v>1119</v>
      </c>
      <c r="C6595" s="187">
        <v>4.800000190734863</v>
      </c>
      <c r="D6595">
        <v>0</v>
      </c>
    </row>
    <row r="6596" spans="1:4" ht="12.75">
      <c r="A6596">
        <v>1120</v>
      </c>
      <c r="B6596">
        <v>1121</v>
      </c>
      <c r="C6596" s="187">
        <v>4.699999809265137</v>
      </c>
      <c r="D6596">
        <v>0</v>
      </c>
    </row>
    <row r="6597" spans="1:4" ht="12.75">
      <c r="A6597">
        <v>1120</v>
      </c>
      <c r="B6597">
        <v>1122</v>
      </c>
      <c r="C6597" s="187">
        <v>9.100000381469727</v>
      </c>
      <c r="D6597">
        <v>0</v>
      </c>
    </row>
    <row r="6598" spans="1:4" ht="12.75">
      <c r="A6598">
        <v>1120</v>
      </c>
      <c r="B6598">
        <v>1125</v>
      </c>
      <c r="C6598" s="187">
        <v>18.899999618530273</v>
      </c>
      <c r="D6598">
        <v>0</v>
      </c>
    </row>
    <row r="6599" spans="1:4" ht="12.75">
      <c r="A6599">
        <v>1120</v>
      </c>
      <c r="B6599">
        <v>1126</v>
      </c>
      <c r="C6599" s="187">
        <v>22.600000381469727</v>
      </c>
      <c r="D6599">
        <v>0</v>
      </c>
    </row>
    <row r="6600" spans="1:4" ht="12.75">
      <c r="A6600">
        <v>1120</v>
      </c>
      <c r="B6600">
        <v>1156</v>
      </c>
      <c r="C6600" s="187">
        <v>11.899999618530273</v>
      </c>
      <c r="D6600">
        <v>0</v>
      </c>
    </row>
    <row r="6601" spans="1:4" ht="12.75">
      <c r="A6601">
        <v>1121</v>
      </c>
      <c r="B6601">
        <v>1102</v>
      </c>
      <c r="C6601" s="187">
        <v>9.300000190734863</v>
      </c>
      <c r="D6601">
        <v>0</v>
      </c>
    </row>
    <row r="6602" spans="1:4" ht="12.75">
      <c r="A6602">
        <v>1121</v>
      </c>
      <c r="B6602">
        <v>1103</v>
      </c>
      <c r="C6602" s="187">
        <v>7.199999809265137</v>
      </c>
      <c r="D6602">
        <v>0</v>
      </c>
    </row>
    <row r="6603" spans="1:4" ht="12.75">
      <c r="A6603">
        <v>1121</v>
      </c>
      <c r="B6603">
        <v>1117</v>
      </c>
      <c r="C6603" s="187">
        <v>16.299999237060547</v>
      </c>
      <c r="D6603">
        <v>0</v>
      </c>
    </row>
    <row r="6604" spans="1:4" ht="12.75">
      <c r="A6604">
        <v>1121</v>
      </c>
      <c r="B6604">
        <v>1118</v>
      </c>
      <c r="C6604" s="187">
        <v>7.599999904632568</v>
      </c>
      <c r="D6604">
        <v>0</v>
      </c>
    </row>
    <row r="6605" spans="1:4" ht="12.75">
      <c r="A6605">
        <v>1121</v>
      </c>
      <c r="B6605">
        <v>1119</v>
      </c>
      <c r="C6605" s="187">
        <v>8.100000381469727</v>
      </c>
      <c r="D6605">
        <v>0</v>
      </c>
    </row>
    <row r="6606" spans="1:4" ht="12.75">
      <c r="A6606">
        <v>1121</v>
      </c>
      <c r="B6606">
        <v>1120</v>
      </c>
      <c r="C6606" s="187">
        <v>4.699999809265137</v>
      </c>
      <c r="D6606">
        <v>0</v>
      </c>
    </row>
    <row r="6607" spans="1:4" ht="12.75">
      <c r="A6607">
        <v>1121</v>
      </c>
      <c r="B6607">
        <v>1122</v>
      </c>
      <c r="C6607" s="187">
        <v>5.300000190734863</v>
      </c>
      <c r="D6607">
        <v>0</v>
      </c>
    </row>
    <row r="6608" spans="1:4" ht="12.75">
      <c r="A6608">
        <v>1121</v>
      </c>
      <c r="B6608">
        <v>1123</v>
      </c>
      <c r="C6608" s="187">
        <v>9.800000190734863</v>
      </c>
      <c r="D6608">
        <v>0</v>
      </c>
    </row>
    <row r="6609" spans="1:4" ht="12.75">
      <c r="A6609">
        <v>1121</v>
      </c>
      <c r="B6609">
        <v>1124</v>
      </c>
      <c r="C6609" s="187">
        <v>14.600000381469727</v>
      </c>
      <c r="D6609">
        <v>0</v>
      </c>
    </row>
    <row r="6610" spans="1:4" ht="12.75">
      <c r="A6610">
        <v>1121</v>
      </c>
      <c r="B6610">
        <v>1156</v>
      </c>
      <c r="C6610" s="187">
        <v>13.600000381469727</v>
      </c>
      <c r="D6610">
        <v>0</v>
      </c>
    </row>
    <row r="6611" spans="1:4" ht="12.75">
      <c r="A6611">
        <v>1122</v>
      </c>
      <c r="B6611">
        <v>1102</v>
      </c>
      <c r="C6611" s="187">
        <v>12</v>
      </c>
      <c r="D6611">
        <v>0</v>
      </c>
    </row>
    <row r="6612" spans="1:4" ht="12.75">
      <c r="A6612">
        <v>1122</v>
      </c>
      <c r="B6612">
        <v>1103</v>
      </c>
      <c r="C6612" s="187">
        <v>11.300000190734863</v>
      </c>
      <c r="D6612">
        <v>0</v>
      </c>
    </row>
    <row r="6613" spans="1:4" ht="12.75">
      <c r="A6613">
        <v>1122</v>
      </c>
      <c r="B6613">
        <v>1116</v>
      </c>
      <c r="C6613" s="187">
        <v>17.399999618530273</v>
      </c>
      <c r="D6613">
        <v>0</v>
      </c>
    </row>
    <row r="6614" spans="1:4" ht="12.75">
      <c r="A6614">
        <v>1122</v>
      </c>
      <c r="B6614">
        <v>1117</v>
      </c>
      <c r="C6614" s="187">
        <v>11.800000190734863</v>
      </c>
      <c r="D6614">
        <v>0</v>
      </c>
    </row>
    <row r="6615" spans="1:4" ht="12.75">
      <c r="A6615">
        <v>1122</v>
      </c>
      <c r="B6615">
        <v>1118</v>
      </c>
      <c r="C6615" s="187">
        <v>6</v>
      </c>
      <c r="D6615">
        <v>0</v>
      </c>
    </row>
    <row r="6616" spans="1:4" ht="12.75">
      <c r="A6616">
        <v>1122</v>
      </c>
      <c r="B6616">
        <v>1119</v>
      </c>
      <c r="C6616" s="187">
        <v>10</v>
      </c>
      <c r="D6616">
        <v>0</v>
      </c>
    </row>
    <row r="6617" spans="1:4" ht="12.75">
      <c r="A6617">
        <v>1122</v>
      </c>
      <c r="B6617">
        <v>1120</v>
      </c>
      <c r="C6617" s="187">
        <v>9.100000381469727</v>
      </c>
      <c r="D6617">
        <v>0</v>
      </c>
    </row>
    <row r="6618" spans="1:4" ht="12.75">
      <c r="A6618">
        <v>1122</v>
      </c>
      <c r="B6618">
        <v>1121</v>
      </c>
      <c r="C6618" s="187">
        <v>5.300000190734863</v>
      </c>
      <c r="D6618">
        <v>0</v>
      </c>
    </row>
    <row r="6619" spans="1:4" ht="12.75">
      <c r="A6619">
        <v>1122</v>
      </c>
      <c r="B6619">
        <v>1123</v>
      </c>
      <c r="C6619" s="187">
        <v>4.5</v>
      </c>
      <c r="D6619">
        <v>0</v>
      </c>
    </row>
    <row r="6620" spans="1:4" ht="12.75">
      <c r="A6620">
        <v>1122</v>
      </c>
      <c r="B6620">
        <v>1124</v>
      </c>
      <c r="C6620" s="187">
        <v>9.300000190734863</v>
      </c>
      <c r="D6620">
        <v>0</v>
      </c>
    </row>
    <row r="6621" spans="1:4" ht="12.75">
      <c r="A6621">
        <v>1122</v>
      </c>
      <c r="B6621">
        <v>1125</v>
      </c>
      <c r="C6621" s="187">
        <v>10.699999809265137</v>
      </c>
      <c r="D6621">
        <v>0</v>
      </c>
    </row>
    <row r="6622" spans="1:4" ht="12.75">
      <c r="A6622">
        <v>1122</v>
      </c>
      <c r="B6622">
        <v>1126</v>
      </c>
      <c r="C6622" s="187">
        <v>15.199999809265137</v>
      </c>
      <c r="D6622">
        <v>0</v>
      </c>
    </row>
    <row r="6623" spans="1:4" ht="12.75">
      <c r="A6623">
        <v>1122</v>
      </c>
      <c r="B6623">
        <v>1127</v>
      </c>
      <c r="C6623" s="187">
        <v>12.399999618530273</v>
      </c>
      <c r="D6623">
        <v>0</v>
      </c>
    </row>
    <row r="6624" spans="1:4" ht="12.75">
      <c r="A6624">
        <v>1122</v>
      </c>
      <c r="B6624">
        <v>1137</v>
      </c>
      <c r="C6624" s="187">
        <v>10.199999809265137</v>
      </c>
      <c r="D6624">
        <v>0</v>
      </c>
    </row>
    <row r="6625" spans="1:4" ht="12.75">
      <c r="A6625">
        <v>1122</v>
      </c>
      <c r="B6625">
        <v>1156</v>
      </c>
      <c r="C6625" s="187">
        <v>11.399999618530273</v>
      </c>
      <c r="D6625">
        <v>0</v>
      </c>
    </row>
    <row r="6626" spans="1:4" ht="12.75">
      <c r="A6626">
        <v>1123</v>
      </c>
      <c r="B6626">
        <v>1114</v>
      </c>
      <c r="C6626" s="187">
        <v>17.700000762939453</v>
      </c>
      <c r="D6626">
        <v>0</v>
      </c>
    </row>
    <row r="6627" spans="1:4" ht="12.75">
      <c r="A6627">
        <v>1123</v>
      </c>
      <c r="B6627">
        <v>1115</v>
      </c>
      <c r="C6627" s="187">
        <v>18.100000381469727</v>
      </c>
      <c r="D6627">
        <v>0</v>
      </c>
    </row>
    <row r="6628" spans="1:4" ht="12.75">
      <c r="A6628">
        <v>1123</v>
      </c>
      <c r="B6628">
        <v>1116</v>
      </c>
      <c r="C6628" s="187">
        <v>18.299999237060547</v>
      </c>
      <c r="D6628">
        <v>0</v>
      </c>
    </row>
    <row r="6629" spans="1:4" ht="12.75">
      <c r="A6629">
        <v>1123</v>
      </c>
      <c r="B6629">
        <v>1117</v>
      </c>
      <c r="C6629" s="187">
        <v>11.699999809265137</v>
      </c>
      <c r="D6629">
        <v>0</v>
      </c>
    </row>
    <row r="6630" spans="1:4" ht="12.75">
      <c r="A6630">
        <v>1123</v>
      </c>
      <c r="B6630">
        <v>1118</v>
      </c>
      <c r="C6630" s="187">
        <v>10</v>
      </c>
      <c r="D6630">
        <v>0</v>
      </c>
    </row>
    <row r="6631" spans="1:4" ht="12.75">
      <c r="A6631">
        <v>1123</v>
      </c>
      <c r="B6631">
        <v>1119</v>
      </c>
      <c r="C6631" s="187">
        <v>14.300000190734863</v>
      </c>
      <c r="D6631">
        <v>0</v>
      </c>
    </row>
    <row r="6632" spans="1:4" ht="12.75">
      <c r="A6632">
        <v>1123</v>
      </c>
      <c r="B6632">
        <v>1121</v>
      </c>
      <c r="C6632" s="187">
        <v>9.800000190734863</v>
      </c>
      <c r="D6632">
        <v>0</v>
      </c>
    </row>
    <row r="6633" spans="1:4" ht="12.75">
      <c r="A6633">
        <v>1123</v>
      </c>
      <c r="B6633">
        <v>1122</v>
      </c>
      <c r="C6633" s="187">
        <v>4.5</v>
      </c>
      <c r="D6633">
        <v>0</v>
      </c>
    </row>
    <row r="6634" spans="1:4" ht="12.75">
      <c r="A6634">
        <v>1123</v>
      </c>
      <c r="B6634">
        <v>1124</v>
      </c>
      <c r="C6634" s="187">
        <v>5.300000190734863</v>
      </c>
      <c r="D6634">
        <v>0</v>
      </c>
    </row>
    <row r="6635" spans="1:4" ht="12.75">
      <c r="A6635">
        <v>1123</v>
      </c>
      <c r="B6635">
        <v>1125</v>
      </c>
      <c r="C6635" s="187">
        <v>7.699999809265137</v>
      </c>
      <c r="D6635">
        <v>0</v>
      </c>
    </row>
    <row r="6636" spans="1:4" ht="12.75">
      <c r="A6636">
        <v>1123</v>
      </c>
      <c r="B6636">
        <v>1126</v>
      </c>
      <c r="C6636" s="187">
        <v>13</v>
      </c>
      <c r="D6636">
        <v>0</v>
      </c>
    </row>
    <row r="6637" spans="1:4" ht="12.75">
      <c r="A6637">
        <v>1123</v>
      </c>
      <c r="B6637">
        <v>1127</v>
      </c>
      <c r="C6637" s="187">
        <v>8.399999618530273</v>
      </c>
      <c r="D6637">
        <v>0</v>
      </c>
    </row>
    <row r="6638" spans="1:4" ht="12.75">
      <c r="A6638">
        <v>1123</v>
      </c>
      <c r="B6638">
        <v>1137</v>
      </c>
      <c r="C6638" s="187">
        <v>6</v>
      </c>
      <c r="D6638">
        <v>0</v>
      </c>
    </row>
    <row r="6639" spans="1:4" ht="12.75">
      <c r="A6639">
        <v>1123</v>
      </c>
      <c r="B6639">
        <v>1156</v>
      </c>
      <c r="C6639" s="187">
        <v>14.399999618530273</v>
      </c>
      <c r="D6639">
        <v>0</v>
      </c>
    </row>
    <row r="6640" spans="1:4" ht="12.75">
      <c r="A6640">
        <v>1124</v>
      </c>
      <c r="B6640">
        <v>1109</v>
      </c>
      <c r="C6640" s="187">
        <v>6.300000190734863</v>
      </c>
      <c r="D6640">
        <v>0</v>
      </c>
    </row>
    <row r="6641" spans="1:4" ht="12.75">
      <c r="A6641">
        <v>1124</v>
      </c>
      <c r="B6641">
        <v>1114</v>
      </c>
      <c r="C6641" s="187">
        <v>14.600000381469727</v>
      </c>
      <c r="D6641">
        <v>0</v>
      </c>
    </row>
    <row r="6642" spans="1:4" ht="12.75">
      <c r="A6642">
        <v>1124</v>
      </c>
      <c r="B6642">
        <v>1115</v>
      </c>
      <c r="C6642" s="187">
        <v>15.800000190734863</v>
      </c>
      <c r="D6642">
        <v>0</v>
      </c>
    </row>
    <row r="6643" spans="1:4" ht="12.75">
      <c r="A6643">
        <v>1124</v>
      </c>
      <c r="B6643">
        <v>1116</v>
      </c>
      <c r="C6643" s="187">
        <v>17.299999237060547</v>
      </c>
      <c r="D6643">
        <v>0</v>
      </c>
    </row>
    <row r="6644" spans="1:4" ht="12.75">
      <c r="A6644">
        <v>1124</v>
      </c>
      <c r="B6644">
        <v>1117</v>
      </c>
      <c r="C6644" s="187">
        <v>10.399999618530273</v>
      </c>
      <c r="D6644">
        <v>0</v>
      </c>
    </row>
    <row r="6645" spans="1:4" ht="12.75">
      <c r="A6645">
        <v>1124</v>
      </c>
      <c r="B6645">
        <v>1118</v>
      </c>
      <c r="C6645" s="187">
        <v>13.600000381469727</v>
      </c>
      <c r="D6645">
        <v>0</v>
      </c>
    </row>
    <row r="6646" spans="1:4" ht="12.75">
      <c r="A6646">
        <v>1124</v>
      </c>
      <c r="B6646">
        <v>1119</v>
      </c>
      <c r="C6646" s="187">
        <v>18.200000762939453</v>
      </c>
      <c r="D6646">
        <v>0</v>
      </c>
    </row>
    <row r="6647" spans="1:4" ht="12.75">
      <c r="A6647">
        <v>1124</v>
      </c>
      <c r="B6647">
        <v>1121</v>
      </c>
      <c r="C6647" s="187">
        <v>14.600000381469727</v>
      </c>
      <c r="D6647">
        <v>0</v>
      </c>
    </row>
    <row r="6648" spans="1:4" ht="12.75">
      <c r="A6648">
        <v>1124</v>
      </c>
      <c r="B6648">
        <v>1122</v>
      </c>
      <c r="C6648" s="187">
        <v>9.300000190734863</v>
      </c>
      <c r="D6648">
        <v>0</v>
      </c>
    </row>
    <row r="6649" spans="1:4" ht="12.75">
      <c r="A6649">
        <v>1124</v>
      </c>
      <c r="B6649">
        <v>1123</v>
      </c>
      <c r="C6649" s="187">
        <v>5.300000190734863</v>
      </c>
      <c r="D6649">
        <v>0</v>
      </c>
    </row>
    <row r="6650" spans="1:4" ht="12.75">
      <c r="A6650">
        <v>1124</v>
      </c>
      <c r="B6650">
        <v>1125</v>
      </c>
      <c r="C6650" s="187">
        <v>3.299999952316284</v>
      </c>
      <c r="D6650">
        <v>0</v>
      </c>
    </row>
    <row r="6651" spans="1:4" ht="12.75">
      <c r="A6651">
        <v>1124</v>
      </c>
      <c r="B6651">
        <v>1127</v>
      </c>
      <c r="C6651" s="187">
        <v>3.700000047683716</v>
      </c>
      <c r="D6651">
        <v>0</v>
      </c>
    </row>
    <row r="6652" spans="1:4" ht="12.75">
      <c r="A6652">
        <v>1124</v>
      </c>
      <c r="B6652">
        <v>1131</v>
      </c>
      <c r="C6652" s="187">
        <v>11.699999809265137</v>
      </c>
      <c r="D6652">
        <v>0</v>
      </c>
    </row>
    <row r="6653" spans="1:4" ht="12.75">
      <c r="A6653">
        <v>1124</v>
      </c>
      <c r="B6653">
        <v>1132</v>
      </c>
      <c r="C6653" s="187">
        <v>7.900000095367432</v>
      </c>
      <c r="D6653">
        <v>0</v>
      </c>
    </row>
    <row r="6654" spans="1:4" ht="12.75">
      <c r="A6654">
        <v>1124</v>
      </c>
      <c r="B6654">
        <v>1134</v>
      </c>
      <c r="C6654" s="187">
        <v>9</v>
      </c>
      <c r="D6654">
        <v>0</v>
      </c>
    </row>
    <row r="6655" spans="1:4" ht="12.75">
      <c r="A6655">
        <v>1124</v>
      </c>
      <c r="B6655">
        <v>1138</v>
      </c>
      <c r="C6655" s="187">
        <v>4.199999809265137</v>
      </c>
      <c r="D6655">
        <v>0</v>
      </c>
    </row>
    <row r="6656" spans="1:4" ht="12.75">
      <c r="A6656">
        <v>1124</v>
      </c>
      <c r="B6656">
        <v>1156</v>
      </c>
      <c r="C6656" s="187">
        <v>16.200000762939453</v>
      </c>
      <c r="D6656">
        <v>0</v>
      </c>
    </row>
    <row r="6657" spans="1:4" ht="12.75">
      <c r="A6657">
        <v>1125</v>
      </c>
      <c r="B6657">
        <v>1109</v>
      </c>
      <c r="C6657" s="187">
        <v>7.800000190734863</v>
      </c>
      <c r="D6657">
        <v>0</v>
      </c>
    </row>
    <row r="6658" spans="1:4" ht="12.75">
      <c r="A6658">
        <v>1125</v>
      </c>
      <c r="B6658">
        <v>1114</v>
      </c>
      <c r="C6658" s="187">
        <v>11.300000190734863</v>
      </c>
      <c r="D6658">
        <v>0</v>
      </c>
    </row>
    <row r="6659" spans="1:4" ht="12.75">
      <c r="A6659">
        <v>1125</v>
      </c>
      <c r="B6659">
        <v>1115</v>
      </c>
      <c r="C6659" s="187">
        <v>12.600000381469727</v>
      </c>
      <c r="D6659">
        <v>0</v>
      </c>
    </row>
    <row r="6660" spans="1:4" ht="12.75">
      <c r="A6660">
        <v>1125</v>
      </c>
      <c r="B6660">
        <v>1116</v>
      </c>
      <c r="C6660" s="187">
        <v>14.600000381469727</v>
      </c>
      <c r="D6660">
        <v>0</v>
      </c>
    </row>
    <row r="6661" spans="1:4" ht="12.75">
      <c r="A6661">
        <v>1125</v>
      </c>
      <c r="B6661">
        <v>1117</v>
      </c>
      <c r="C6661" s="187">
        <v>8</v>
      </c>
      <c r="D6661">
        <v>0</v>
      </c>
    </row>
    <row r="6662" spans="1:4" ht="12.75">
      <c r="A6662">
        <v>1125</v>
      </c>
      <c r="B6662">
        <v>1118</v>
      </c>
      <c r="C6662" s="187">
        <v>13.699999809265137</v>
      </c>
      <c r="D6662">
        <v>0</v>
      </c>
    </row>
    <row r="6663" spans="1:4" ht="12.75">
      <c r="A6663">
        <v>1125</v>
      </c>
      <c r="B6663">
        <v>1119</v>
      </c>
      <c r="C6663" s="187">
        <v>18.600000381469727</v>
      </c>
      <c r="D6663">
        <v>0</v>
      </c>
    </row>
    <row r="6664" spans="1:4" ht="12.75">
      <c r="A6664">
        <v>1125</v>
      </c>
      <c r="B6664">
        <v>1120</v>
      </c>
      <c r="C6664" s="187">
        <v>18.899999618530273</v>
      </c>
      <c r="D6664">
        <v>0</v>
      </c>
    </row>
    <row r="6665" spans="1:4" ht="12.75">
      <c r="A6665">
        <v>1125</v>
      </c>
      <c r="B6665">
        <v>1122</v>
      </c>
      <c r="C6665" s="187">
        <v>10.699999809265137</v>
      </c>
      <c r="D6665">
        <v>0</v>
      </c>
    </row>
    <row r="6666" spans="1:4" ht="12.75">
      <c r="A6666">
        <v>1125</v>
      </c>
      <c r="B6666">
        <v>1123</v>
      </c>
      <c r="C6666" s="187">
        <v>7.699999809265137</v>
      </c>
      <c r="D6666">
        <v>0</v>
      </c>
    </row>
    <row r="6667" spans="1:4" ht="12.75">
      <c r="A6667">
        <v>1125</v>
      </c>
      <c r="B6667">
        <v>1124</v>
      </c>
      <c r="C6667" s="187">
        <v>3.299999952316284</v>
      </c>
      <c r="D6667">
        <v>0</v>
      </c>
    </row>
    <row r="6668" spans="1:4" ht="12.75">
      <c r="A6668">
        <v>1125</v>
      </c>
      <c r="B6668">
        <v>1126</v>
      </c>
      <c r="C6668" s="187">
        <v>5.400000095367432</v>
      </c>
      <c r="D6668">
        <v>0</v>
      </c>
    </row>
    <row r="6669" spans="1:4" ht="12.75">
      <c r="A6669">
        <v>1125</v>
      </c>
      <c r="B6669">
        <v>1127</v>
      </c>
      <c r="C6669" s="187">
        <v>6.699999809265137</v>
      </c>
      <c r="D6669">
        <v>0</v>
      </c>
    </row>
    <row r="6670" spans="1:4" ht="12.75">
      <c r="A6670">
        <v>1125</v>
      </c>
      <c r="B6670">
        <v>1132</v>
      </c>
      <c r="C6670" s="187">
        <v>11.100000381469727</v>
      </c>
      <c r="D6670">
        <v>0</v>
      </c>
    </row>
    <row r="6671" spans="1:4" ht="12.75">
      <c r="A6671">
        <v>1125</v>
      </c>
      <c r="B6671">
        <v>1134</v>
      </c>
      <c r="C6671" s="187">
        <v>12.199999809265137</v>
      </c>
      <c r="D6671">
        <v>0</v>
      </c>
    </row>
    <row r="6672" spans="1:4" ht="12.75">
      <c r="A6672">
        <v>1125</v>
      </c>
      <c r="B6672">
        <v>1156</v>
      </c>
      <c r="C6672" s="187">
        <v>15</v>
      </c>
      <c r="D6672">
        <v>0</v>
      </c>
    </row>
    <row r="6673" spans="1:4" ht="12.75">
      <c r="A6673">
        <v>1126</v>
      </c>
      <c r="B6673">
        <v>1109</v>
      </c>
      <c r="C6673" s="187">
        <v>11</v>
      </c>
      <c r="D6673">
        <v>0</v>
      </c>
    </row>
    <row r="6674" spans="1:4" ht="12.75">
      <c r="A6674">
        <v>1126</v>
      </c>
      <c r="B6674">
        <v>1113</v>
      </c>
      <c r="C6674" s="187">
        <v>13</v>
      </c>
      <c r="D6674">
        <v>0</v>
      </c>
    </row>
    <row r="6675" spans="1:4" ht="12.75">
      <c r="A6675">
        <v>1126</v>
      </c>
      <c r="B6675">
        <v>1114</v>
      </c>
      <c r="C6675" s="187">
        <v>6.800000190734863</v>
      </c>
      <c r="D6675">
        <v>0</v>
      </c>
    </row>
    <row r="6676" spans="1:4" ht="12.75">
      <c r="A6676">
        <v>1126</v>
      </c>
      <c r="B6676">
        <v>1115</v>
      </c>
      <c r="C6676" s="187">
        <v>9</v>
      </c>
      <c r="D6676">
        <v>0</v>
      </c>
    </row>
    <row r="6677" spans="1:4" ht="12.75">
      <c r="A6677">
        <v>1126</v>
      </c>
      <c r="B6677">
        <v>1116</v>
      </c>
      <c r="C6677" s="187">
        <v>12.399999618530273</v>
      </c>
      <c r="D6677">
        <v>0</v>
      </c>
    </row>
    <row r="6678" spans="1:4" ht="12.75">
      <c r="A6678">
        <v>1126</v>
      </c>
      <c r="B6678">
        <v>1117</v>
      </c>
      <c r="C6678" s="187">
        <v>7.300000190734863</v>
      </c>
      <c r="D6678">
        <v>0</v>
      </c>
    </row>
    <row r="6679" spans="1:4" ht="12.75">
      <c r="A6679">
        <v>1126</v>
      </c>
      <c r="B6679">
        <v>1118</v>
      </c>
      <c r="C6679" s="187">
        <v>16.700000762939453</v>
      </c>
      <c r="D6679">
        <v>0</v>
      </c>
    </row>
    <row r="6680" spans="1:4" ht="12.75">
      <c r="A6680">
        <v>1126</v>
      </c>
      <c r="B6680">
        <v>1119</v>
      </c>
      <c r="C6680" s="187">
        <v>21.399999618530273</v>
      </c>
      <c r="D6680">
        <v>0</v>
      </c>
    </row>
    <row r="6681" spans="1:4" ht="12.75">
      <c r="A6681">
        <v>1126</v>
      </c>
      <c r="B6681">
        <v>1120</v>
      </c>
      <c r="C6681" s="187">
        <v>22.600000381469727</v>
      </c>
      <c r="D6681">
        <v>0</v>
      </c>
    </row>
    <row r="6682" spans="1:4" ht="12.75">
      <c r="A6682">
        <v>1126</v>
      </c>
      <c r="B6682">
        <v>1122</v>
      </c>
      <c r="C6682" s="187">
        <v>15.199999809265137</v>
      </c>
      <c r="D6682">
        <v>0</v>
      </c>
    </row>
    <row r="6683" spans="1:4" ht="12.75">
      <c r="A6683">
        <v>1126</v>
      </c>
      <c r="B6683">
        <v>1123</v>
      </c>
      <c r="C6683" s="187">
        <v>13</v>
      </c>
      <c r="D6683">
        <v>0</v>
      </c>
    </row>
    <row r="6684" spans="1:4" ht="12.75">
      <c r="A6684">
        <v>1126</v>
      </c>
      <c r="B6684">
        <v>1125</v>
      </c>
      <c r="C6684" s="187">
        <v>5.400000095367432</v>
      </c>
      <c r="D6684">
        <v>0</v>
      </c>
    </row>
    <row r="6685" spans="1:4" ht="12.75">
      <c r="A6685">
        <v>1126</v>
      </c>
      <c r="B6685">
        <v>1127</v>
      </c>
      <c r="C6685" s="187">
        <v>10.899999618530273</v>
      </c>
      <c r="D6685">
        <v>0</v>
      </c>
    </row>
    <row r="6686" spans="1:4" ht="12.75">
      <c r="A6686">
        <v>1127</v>
      </c>
      <c r="B6686">
        <v>1109</v>
      </c>
      <c r="C6686" s="187">
        <v>3.200000047683716</v>
      </c>
      <c r="D6686">
        <v>0</v>
      </c>
    </row>
    <row r="6687" spans="1:4" ht="12.75">
      <c r="A6687">
        <v>1127</v>
      </c>
      <c r="B6687">
        <v>1117</v>
      </c>
      <c r="C6687" s="187">
        <v>14.100000381469727</v>
      </c>
      <c r="D6687">
        <v>0</v>
      </c>
    </row>
    <row r="6688" spans="1:4" ht="12.75">
      <c r="A6688">
        <v>1127</v>
      </c>
      <c r="B6688">
        <v>1122</v>
      </c>
      <c r="C6688" s="187">
        <v>12.399999618530273</v>
      </c>
      <c r="D6688">
        <v>0</v>
      </c>
    </row>
    <row r="6689" spans="1:4" ht="12.75">
      <c r="A6689">
        <v>1127</v>
      </c>
      <c r="B6689">
        <v>1123</v>
      </c>
      <c r="C6689" s="187">
        <v>8.399999618530273</v>
      </c>
      <c r="D6689">
        <v>0</v>
      </c>
    </row>
    <row r="6690" spans="1:4" ht="12.75">
      <c r="A6690">
        <v>1127</v>
      </c>
      <c r="B6690">
        <v>1124</v>
      </c>
      <c r="C6690" s="187">
        <v>3.700000047683716</v>
      </c>
      <c r="D6690">
        <v>0</v>
      </c>
    </row>
    <row r="6691" spans="1:4" ht="12.75">
      <c r="A6691">
        <v>1127</v>
      </c>
      <c r="B6691">
        <v>1125</v>
      </c>
      <c r="C6691" s="187">
        <v>6.699999809265137</v>
      </c>
      <c r="D6691">
        <v>0</v>
      </c>
    </row>
    <row r="6692" spans="1:4" ht="12.75">
      <c r="A6692">
        <v>1127</v>
      </c>
      <c r="B6692">
        <v>1126</v>
      </c>
      <c r="C6692" s="187">
        <v>10.899999618530273</v>
      </c>
      <c r="D6692">
        <v>0</v>
      </c>
    </row>
    <row r="6693" spans="1:4" ht="12.75">
      <c r="A6693">
        <v>1127</v>
      </c>
      <c r="B6693">
        <v>1128</v>
      </c>
      <c r="C6693" s="187">
        <v>7.599999904632568</v>
      </c>
      <c r="D6693">
        <v>0</v>
      </c>
    </row>
    <row r="6694" spans="1:4" ht="12.75">
      <c r="A6694">
        <v>1127</v>
      </c>
      <c r="B6694">
        <v>1129</v>
      </c>
      <c r="C6694" s="187">
        <v>7.199999809265137</v>
      </c>
      <c r="D6694">
        <v>0</v>
      </c>
    </row>
    <row r="6695" spans="1:4" ht="12.75">
      <c r="A6695">
        <v>1127</v>
      </c>
      <c r="B6695">
        <v>1130</v>
      </c>
      <c r="C6695" s="187">
        <v>12.5</v>
      </c>
      <c r="D6695">
        <v>0</v>
      </c>
    </row>
    <row r="6696" spans="1:4" ht="12.75">
      <c r="A6696">
        <v>1127</v>
      </c>
      <c r="B6696">
        <v>1131</v>
      </c>
      <c r="C6696" s="187">
        <v>8.300000190734863</v>
      </c>
      <c r="D6696">
        <v>0</v>
      </c>
    </row>
    <row r="6697" spans="1:4" ht="12.75">
      <c r="A6697">
        <v>1127</v>
      </c>
      <c r="B6697">
        <v>1132</v>
      </c>
      <c r="C6697" s="187">
        <v>4.699999809265137</v>
      </c>
      <c r="D6697">
        <v>0</v>
      </c>
    </row>
    <row r="6698" spans="1:4" ht="12.75">
      <c r="A6698">
        <v>1127</v>
      </c>
      <c r="B6698">
        <v>1134</v>
      </c>
      <c r="C6698" s="187">
        <v>6.5</v>
      </c>
      <c r="D6698">
        <v>0</v>
      </c>
    </row>
    <row r="6699" spans="1:4" ht="12.75">
      <c r="A6699">
        <v>1127</v>
      </c>
      <c r="B6699">
        <v>1138</v>
      </c>
      <c r="C6699" s="187">
        <v>4.300000190734863</v>
      </c>
      <c r="D6699">
        <v>0</v>
      </c>
    </row>
    <row r="6700" spans="1:4" ht="12.75">
      <c r="A6700">
        <v>1128</v>
      </c>
      <c r="B6700">
        <v>1109</v>
      </c>
      <c r="C6700" s="187">
        <v>4.699999809265137</v>
      </c>
      <c r="D6700">
        <v>0</v>
      </c>
    </row>
    <row r="6701" spans="1:4" ht="12.75">
      <c r="A6701">
        <v>1128</v>
      </c>
      <c r="B6701">
        <v>1127</v>
      </c>
      <c r="C6701" s="187">
        <v>7.599999904632568</v>
      </c>
      <c r="D6701">
        <v>0</v>
      </c>
    </row>
    <row r="6702" spans="1:4" ht="12.75">
      <c r="A6702">
        <v>1128</v>
      </c>
      <c r="B6702">
        <v>1129</v>
      </c>
      <c r="C6702" s="187">
        <v>4.300000190734863</v>
      </c>
      <c r="D6702">
        <v>0</v>
      </c>
    </row>
    <row r="6703" spans="1:4" ht="12.75">
      <c r="A6703">
        <v>1128</v>
      </c>
      <c r="B6703">
        <v>1130</v>
      </c>
      <c r="C6703" s="187">
        <v>6.400000095367432</v>
      </c>
      <c r="D6703">
        <v>0</v>
      </c>
    </row>
    <row r="6704" spans="1:4" ht="12.75">
      <c r="A6704">
        <v>1128</v>
      </c>
      <c r="B6704">
        <v>1131</v>
      </c>
      <c r="C6704" s="187">
        <v>9.199999809265137</v>
      </c>
      <c r="D6704">
        <v>0</v>
      </c>
    </row>
    <row r="6705" spans="1:4" ht="12.75">
      <c r="A6705">
        <v>1128</v>
      </c>
      <c r="B6705">
        <v>1132</v>
      </c>
      <c r="C6705" s="187">
        <v>9</v>
      </c>
      <c r="D6705">
        <v>0</v>
      </c>
    </row>
    <row r="6706" spans="1:4" ht="12.75">
      <c r="A6706">
        <v>1128</v>
      </c>
      <c r="B6706">
        <v>1135</v>
      </c>
      <c r="C6706" s="187">
        <v>15</v>
      </c>
      <c r="D6706">
        <v>0</v>
      </c>
    </row>
    <row r="6707" spans="1:4" ht="12.75">
      <c r="A6707">
        <v>1128</v>
      </c>
      <c r="B6707">
        <v>1138</v>
      </c>
      <c r="C6707" s="187">
        <v>11.5</v>
      </c>
      <c r="D6707">
        <v>0</v>
      </c>
    </row>
    <row r="6708" spans="1:4" ht="12.75">
      <c r="A6708">
        <v>1129</v>
      </c>
      <c r="B6708">
        <v>1109</v>
      </c>
      <c r="C6708" s="187">
        <v>6</v>
      </c>
      <c r="D6708">
        <v>0</v>
      </c>
    </row>
    <row r="6709" spans="1:4" ht="12.75">
      <c r="A6709">
        <v>1129</v>
      </c>
      <c r="B6709">
        <v>1127</v>
      </c>
      <c r="C6709" s="187">
        <v>7.199999809265137</v>
      </c>
      <c r="D6709">
        <v>0</v>
      </c>
    </row>
    <row r="6710" spans="1:4" ht="12.75">
      <c r="A6710">
        <v>1129</v>
      </c>
      <c r="B6710">
        <v>1128</v>
      </c>
      <c r="C6710" s="187">
        <v>4.300000190734863</v>
      </c>
      <c r="D6710">
        <v>0</v>
      </c>
    </row>
    <row r="6711" spans="1:4" ht="12.75">
      <c r="A6711">
        <v>1129</v>
      </c>
      <c r="B6711">
        <v>1131</v>
      </c>
      <c r="C6711" s="187">
        <v>5.099999904632568</v>
      </c>
      <c r="D6711">
        <v>0</v>
      </c>
    </row>
    <row r="6712" spans="1:4" ht="12.75">
      <c r="A6712">
        <v>1129</v>
      </c>
      <c r="B6712">
        <v>1132</v>
      </c>
      <c r="C6712" s="187">
        <v>6.199999809265137</v>
      </c>
      <c r="D6712">
        <v>0</v>
      </c>
    </row>
    <row r="6713" spans="1:4" ht="12.75">
      <c r="A6713">
        <v>1129</v>
      </c>
      <c r="B6713">
        <v>1135</v>
      </c>
      <c r="C6713" s="187">
        <v>11.300000190734863</v>
      </c>
      <c r="D6713">
        <v>0</v>
      </c>
    </row>
    <row r="6714" spans="1:4" ht="12.75">
      <c r="A6714">
        <v>1129</v>
      </c>
      <c r="B6714">
        <v>1138</v>
      </c>
      <c r="C6714" s="187">
        <v>10.199999809265137</v>
      </c>
      <c r="D6714">
        <v>0</v>
      </c>
    </row>
    <row r="6715" spans="1:4" ht="12.75">
      <c r="A6715">
        <v>1129</v>
      </c>
      <c r="B6715">
        <v>1158</v>
      </c>
      <c r="C6715" s="187">
        <v>10.100000381469727</v>
      </c>
      <c r="D6715">
        <v>0</v>
      </c>
    </row>
    <row r="6716" spans="1:4" ht="12.75">
      <c r="A6716">
        <v>1130</v>
      </c>
      <c r="B6716">
        <v>1109</v>
      </c>
      <c r="C6716" s="187">
        <v>9.300000190734863</v>
      </c>
      <c r="D6716">
        <v>0</v>
      </c>
    </row>
    <row r="6717" spans="1:4" ht="12.75">
      <c r="A6717">
        <v>1130</v>
      </c>
      <c r="B6717">
        <v>1127</v>
      </c>
      <c r="C6717" s="187">
        <v>12.5</v>
      </c>
      <c r="D6717">
        <v>0</v>
      </c>
    </row>
    <row r="6718" spans="1:4" ht="12.75">
      <c r="A6718">
        <v>1130</v>
      </c>
      <c r="B6718">
        <v>1128</v>
      </c>
      <c r="C6718" s="187">
        <v>6.400000095367432</v>
      </c>
      <c r="D6718">
        <v>0</v>
      </c>
    </row>
    <row r="6719" spans="1:4" ht="12.75">
      <c r="A6719">
        <v>1130</v>
      </c>
      <c r="B6719">
        <v>1132</v>
      </c>
      <c r="C6719" s="187">
        <v>15</v>
      </c>
      <c r="D6719">
        <v>0</v>
      </c>
    </row>
    <row r="6720" spans="1:4" ht="12.75">
      <c r="A6720">
        <v>1131</v>
      </c>
      <c r="B6720">
        <v>1109</v>
      </c>
      <c r="C6720" s="187">
        <v>8.899999618530273</v>
      </c>
      <c r="D6720">
        <v>0</v>
      </c>
    </row>
    <row r="6721" spans="1:4" ht="12.75">
      <c r="A6721">
        <v>1131</v>
      </c>
      <c r="B6721">
        <v>1124</v>
      </c>
      <c r="C6721" s="187">
        <v>11.699999809265137</v>
      </c>
      <c r="D6721">
        <v>0</v>
      </c>
    </row>
    <row r="6722" spans="1:4" ht="12.75">
      <c r="A6722">
        <v>1131</v>
      </c>
      <c r="B6722">
        <v>1127</v>
      </c>
      <c r="C6722" s="187">
        <v>8.300000190734863</v>
      </c>
      <c r="D6722">
        <v>0</v>
      </c>
    </row>
    <row r="6723" spans="1:4" ht="12.75">
      <c r="A6723">
        <v>1131</v>
      </c>
      <c r="B6723">
        <v>1128</v>
      </c>
      <c r="C6723" s="187">
        <v>9.199999809265137</v>
      </c>
      <c r="D6723">
        <v>0</v>
      </c>
    </row>
    <row r="6724" spans="1:4" ht="12.75">
      <c r="A6724">
        <v>1131</v>
      </c>
      <c r="B6724">
        <v>1129</v>
      </c>
      <c r="C6724" s="187">
        <v>5.099999904632568</v>
      </c>
      <c r="D6724">
        <v>0</v>
      </c>
    </row>
    <row r="6725" spans="1:4" ht="12.75">
      <c r="A6725">
        <v>1131</v>
      </c>
      <c r="B6725">
        <v>1132</v>
      </c>
      <c r="C6725" s="187">
        <v>4.300000190734863</v>
      </c>
      <c r="D6725">
        <v>0</v>
      </c>
    </row>
    <row r="6726" spans="1:4" ht="12.75">
      <c r="A6726">
        <v>1131</v>
      </c>
      <c r="B6726">
        <v>1133</v>
      </c>
      <c r="C6726" s="187">
        <v>7.5</v>
      </c>
      <c r="D6726">
        <v>0</v>
      </c>
    </row>
    <row r="6727" spans="1:4" ht="12.75">
      <c r="A6727">
        <v>1131</v>
      </c>
      <c r="B6727">
        <v>1134</v>
      </c>
      <c r="C6727" s="187">
        <v>5.699999809265137</v>
      </c>
      <c r="D6727">
        <v>0</v>
      </c>
    </row>
    <row r="6728" spans="1:4" ht="12.75">
      <c r="A6728">
        <v>1131</v>
      </c>
      <c r="B6728">
        <v>1135</v>
      </c>
      <c r="C6728" s="187">
        <v>6.5</v>
      </c>
      <c r="D6728">
        <v>0</v>
      </c>
    </row>
    <row r="6729" spans="1:4" ht="12.75">
      <c r="A6729">
        <v>1131</v>
      </c>
      <c r="B6729">
        <v>1158</v>
      </c>
      <c r="C6729" s="187">
        <v>5.800000190734863</v>
      </c>
      <c r="D6729">
        <v>0</v>
      </c>
    </row>
    <row r="6730" spans="1:4" ht="12.75">
      <c r="A6730">
        <v>1132</v>
      </c>
      <c r="B6730">
        <v>1109</v>
      </c>
      <c r="C6730" s="187">
        <v>6.5</v>
      </c>
      <c r="D6730">
        <v>0</v>
      </c>
    </row>
    <row r="6731" spans="1:4" ht="12.75">
      <c r="A6731">
        <v>1132</v>
      </c>
      <c r="B6731">
        <v>1124</v>
      </c>
      <c r="C6731" s="187">
        <v>7.900000095367432</v>
      </c>
      <c r="D6731">
        <v>0</v>
      </c>
    </row>
    <row r="6732" spans="1:4" ht="12.75">
      <c r="A6732">
        <v>1132</v>
      </c>
      <c r="B6732">
        <v>1125</v>
      </c>
      <c r="C6732" s="187">
        <v>11.100000381469727</v>
      </c>
      <c r="D6732">
        <v>0</v>
      </c>
    </row>
    <row r="6733" spans="1:4" ht="12.75">
      <c r="A6733">
        <v>1132</v>
      </c>
      <c r="B6733">
        <v>1127</v>
      </c>
      <c r="C6733" s="187">
        <v>4.699999809265137</v>
      </c>
      <c r="D6733">
        <v>0</v>
      </c>
    </row>
    <row r="6734" spans="1:4" ht="12.75">
      <c r="A6734">
        <v>1132</v>
      </c>
      <c r="B6734">
        <v>1128</v>
      </c>
      <c r="C6734" s="187">
        <v>9</v>
      </c>
      <c r="D6734">
        <v>0</v>
      </c>
    </row>
    <row r="6735" spans="1:4" ht="12.75">
      <c r="A6735">
        <v>1132</v>
      </c>
      <c r="B6735">
        <v>1129</v>
      </c>
      <c r="C6735" s="187">
        <v>6.199999809265137</v>
      </c>
      <c r="D6735">
        <v>0</v>
      </c>
    </row>
    <row r="6736" spans="1:4" ht="12.75">
      <c r="A6736">
        <v>1132</v>
      </c>
      <c r="B6736">
        <v>1130</v>
      </c>
      <c r="C6736" s="187">
        <v>15</v>
      </c>
      <c r="D6736">
        <v>0</v>
      </c>
    </row>
    <row r="6737" spans="1:4" ht="12.75">
      <c r="A6737">
        <v>1132</v>
      </c>
      <c r="B6737">
        <v>1131</v>
      </c>
      <c r="C6737" s="187">
        <v>4.300000190734863</v>
      </c>
      <c r="D6737">
        <v>0</v>
      </c>
    </row>
    <row r="6738" spans="1:4" ht="12.75">
      <c r="A6738">
        <v>1132</v>
      </c>
      <c r="B6738">
        <v>1133</v>
      </c>
      <c r="C6738" s="187">
        <v>9.899999618530273</v>
      </c>
      <c r="D6738">
        <v>0</v>
      </c>
    </row>
    <row r="6739" spans="1:4" ht="12.75">
      <c r="A6739">
        <v>1132</v>
      </c>
      <c r="B6739">
        <v>1134</v>
      </c>
      <c r="C6739" s="187">
        <v>3</v>
      </c>
      <c r="D6739">
        <v>0</v>
      </c>
    </row>
    <row r="6740" spans="1:4" ht="12.75">
      <c r="A6740">
        <v>1132</v>
      </c>
      <c r="B6740">
        <v>1135</v>
      </c>
      <c r="C6740" s="187">
        <v>6.699999809265137</v>
      </c>
      <c r="D6740">
        <v>0</v>
      </c>
    </row>
    <row r="6741" spans="1:4" ht="12.75">
      <c r="A6741">
        <v>1132</v>
      </c>
      <c r="B6741">
        <v>1137</v>
      </c>
      <c r="C6741" s="187">
        <v>9</v>
      </c>
      <c r="D6741">
        <v>0</v>
      </c>
    </row>
    <row r="6742" spans="1:4" ht="12.75">
      <c r="A6742">
        <v>1132</v>
      </c>
      <c r="B6742">
        <v>1138</v>
      </c>
      <c r="C6742" s="187">
        <v>5</v>
      </c>
      <c r="D6742">
        <v>0</v>
      </c>
    </row>
    <row r="6743" spans="1:4" ht="12.75">
      <c r="A6743">
        <v>1132</v>
      </c>
      <c r="B6743">
        <v>1158</v>
      </c>
      <c r="C6743" s="187">
        <v>9.899999618530273</v>
      </c>
      <c r="D6743">
        <v>0</v>
      </c>
    </row>
    <row r="6744" spans="1:4" ht="12.75">
      <c r="A6744">
        <v>1133</v>
      </c>
      <c r="B6744">
        <v>1131</v>
      </c>
      <c r="C6744" s="187">
        <v>7.5</v>
      </c>
      <c r="D6744">
        <v>0</v>
      </c>
    </row>
    <row r="6745" spans="1:4" ht="12.75">
      <c r="A6745">
        <v>1133</v>
      </c>
      <c r="B6745">
        <v>1132</v>
      </c>
      <c r="C6745" s="187">
        <v>9.899999618530273</v>
      </c>
      <c r="D6745">
        <v>0</v>
      </c>
    </row>
    <row r="6746" spans="1:4" ht="12.75">
      <c r="A6746">
        <v>1133</v>
      </c>
      <c r="B6746">
        <v>1134</v>
      </c>
      <c r="C6746" s="187">
        <v>8.5</v>
      </c>
      <c r="D6746">
        <v>0</v>
      </c>
    </row>
    <row r="6747" spans="1:4" ht="12.75">
      <c r="A6747">
        <v>1133</v>
      </c>
      <c r="B6747">
        <v>1135</v>
      </c>
      <c r="C6747" s="187">
        <v>4.599999904632568</v>
      </c>
      <c r="D6747">
        <v>0</v>
      </c>
    </row>
    <row r="6748" spans="1:4" ht="12.75">
      <c r="A6748">
        <v>1133</v>
      </c>
      <c r="B6748">
        <v>1136</v>
      </c>
      <c r="C6748" s="187">
        <v>9</v>
      </c>
      <c r="D6748">
        <v>0</v>
      </c>
    </row>
    <row r="6749" spans="1:4" ht="12.75">
      <c r="A6749">
        <v>1133</v>
      </c>
      <c r="B6749">
        <v>1153</v>
      </c>
      <c r="C6749" s="187">
        <v>4.599999904632568</v>
      </c>
      <c r="D6749">
        <v>0</v>
      </c>
    </row>
    <row r="6750" spans="1:4" ht="12.75">
      <c r="A6750">
        <v>1133</v>
      </c>
      <c r="B6750">
        <v>1158</v>
      </c>
      <c r="C6750" s="187">
        <v>4.800000190734863</v>
      </c>
      <c r="D6750">
        <v>0</v>
      </c>
    </row>
    <row r="6751" spans="1:4" ht="12.75">
      <c r="A6751">
        <v>1134</v>
      </c>
      <c r="B6751">
        <v>1124</v>
      </c>
      <c r="C6751" s="187">
        <v>9</v>
      </c>
      <c r="D6751">
        <v>0</v>
      </c>
    </row>
    <row r="6752" spans="1:4" ht="12.75">
      <c r="A6752">
        <v>1134</v>
      </c>
      <c r="B6752">
        <v>1125</v>
      </c>
      <c r="C6752" s="187">
        <v>12.199999809265137</v>
      </c>
      <c r="D6752">
        <v>0</v>
      </c>
    </row>
    <row r="6753" spans="1:4" ht="12.75">
      <c r="A6753">
        <v>1134</v>
      </c>
      <c r="B6753">
        <v>1127</v>
      </c>
      <c r="C6753" s="187">
        <v>6.5</v>
      </c>
      <c r="D6753">
        <v>0</v>
      </c>
    </row>
    <row r="6754" spans="1:4" ht="12.75">
      <c r="A6754">
        <v>1134</v>
      </c>
      <c r="B6754">
        <v>1131</v>
      </c>
      <c r="C6754" s="187">
        <v>5.699999809265137</v>
      </c>
      <c r="D6754">
        <v>0</v>
      </c>
    </row>
    <row r="6755" spans="1:4" ht="12.75">
      <c r="A6755">
        <v>1134</v>
      </c>
      <c r="B6755">
        <v>1132</v>
      </c>
      <c r="C6755" s="187">
        <v>3</v>
      </c>
      <c r="D6755">
        <v>0</v>
      </c>
    </row>
    <row r="6756" spans="1:4" ht="12.75">
      <c r="A6756">
        <v>1134</v>
      </c>
      <c r="B6756">
        <v>1133</v>
      </c>
      <c r="C6756" s="187">
        <v>8.5</v>
      </c>
      <c r="D6756">
        <v>0</v>
      </c>
    </row>
    <row r="6757" spans="1:4" ht="12.75">
      <c r="A6757">
        <v>1134</v>
      </c>
      <c r="B6757">
        <v>1135</v>
      </c>
      <c r="C6757" s="187">
        <v>4.400000095367432</v>
      </c>
      <c r="D6757">
        <v>0</v>
      </c>
    </row>
    <row r="6758" spans="1:4" ht="12.75">
      <c r="A6758">
        <v>1134</v>
      </c>
      <c r="B6758">
        <v>1136</v>
      </c>
      <c r="C6758" s="187">
        <v>7.5</v>
      </c>
      <c r="D6758">
        <v>0</v>
      </c>
    </row>
    <row r="6759" spans="1:4" ht="12.75">
      <c r="A6759">
        <v>1134</v>
      </c>
      <c r="B6759">
        <v>1137</v>
      </c>
      <c r="C6759" s="187">
        <v>6.900000095367432</v>
      </c>
      <c r="D6759">
        <v>0</v>
      </c>
    </row>
    <row r="6760" spans="1:4" ht="12.75">
      <c r="A6760">
        <v>1134</v>
      </c>
      <c r="B6760">
        <v>1138</v>
      </c>
      <c r="C6760" s="187">
        <v>5</v>
      </c>
      <c r="D6760">
        <v>0</v>
      </c>
    </row>
    <row r="6761" spans="1:4" ht="12.75">
      <c r="A6761">
        <v>1134</v>
      </c>
      <c r="B6761">
        <v>1158</v>
      </c>
      <c r="C6761" s="187">
        <v>10.5</v>
      </c>
      <c r="D6761">
        <v>0</v>
      </c>
    </row>
    <row r="6762" spans="1:4" ht="12.75">
      <c r="A6762">
        <v>1135</v>
      </c>
      <c r="B6762">
        <v>1128</v>
      </c>
      <c r="C6762" s="187">
        <v>15</v>
      </c>
      <c r="D6762">
        <v>0</v>
      </c>
    </row>
    <row r="6763" spans="1:4" ht="12.75">
      <c r="A6763">
        <v>1135</v>
      </c>
      <c r="B6763">
        <v>1129</v>
      </c>
      <c r="C6763" s="187">
        <v>11.300000190734863</v>
      </c>
      <c r="D6763">
        <v>0</v>
      </c>
    </row>
    <row r="6764" spans="1:4" ht="12.75">
      <c r="A6764">
        <v>1135</v>
      </c>
      <c r="B6764">
        <v>1131</v>
      </c>
      <c r="C6764" s="187">
        <v>6.5</v>
      </c>
      <c r="D6764">
        <v>0</v>
      </c>
    </row>
    <row r="6765" spans="1:4" ht="12.75">
      <c r="A6765">
        <v>1135</v>
      </c>
      <c r="B6765">
        <v>1132</v>
      </c>
      <c r="C6765" s="187">
        <v>6.699999809265137</v>
      </c>
      <c r="D6765">
        <v>0</v>
      </c>
    </row>
    <row r="6766" spans="1:4" ht="12.75">
      <c r="A6766">
        <v>1135</v>
      </c>
      <c r="B6766">
        <v>1133</v>
      </c>
      <c r="C6766" s="187">
        <v>4.599999904632568</v>
      </c>
      <c r="D6766">
        <v>0</v>
      </c>
    </row>
    <row r="6767" spans="1:4" ht="12.75">
      <c r="A6767">
        <v>1135</v>
      </c>
      <c r="B6767">
        <v>1134</v>
      </c>
      <c r="C6767" s="187">
        <v>4.400000095367432</v>
      </c>
      <c r="D6767">
        <v>0</v>
      </c>
    </row>
    <row r="6768" spans="1:4" ht="12.75">
      <c r="A6768">
        <v>1135</v>
      </c>
      <c r="B6768">
        <v>1136</v>
      </c>
      <c r="C6768" s="187">
        <v>4.400000095367432</v>
      </c>
      <c r="D6768">
        <v>0</v>
      </c>
    </row>
    <row r="6769" spans="1:4" ht="12.75">
      <c r="A6769">
        <v>1135</v>
      </c>
      <c r="B6769">
        <v>1138</v>
      </c>
      <c r="C6769" s="187">
        <v>9.300000190734863</v>
      </c>
      <c r="D6769">
        <v>0</v>
      </c>
    </row>
    <row r="6770" spans="1:4" ht="12.75">
      <c r="A6770">
        <v>1135</v>
      </c>
      <c r="B6770">
        <v>1146</v>
      </c>
      <c r="C6770" s="187">
        <v>28.899999618530273</v>
      </c>
      <c r="D6770">
        <v>0</v>
      </c>
    </row>
    <row r="6771" spans="1:4" ht="12.75">
      <c r="A6771">
        <v>1135</v>
      </c>
      <c r="B6771">
        <v>1147</v>
      </c>
      <c r="C6771" s="187">
        <v>24.799999237060547</v>
      </c>
      <c r="D6771">
        <v>0</v>
      </c>
    </row>
    <row r="6772" spans="1:4" ht="12.75">
      <c r="A6772">
        <v>1135</v>
      </c>
      <c r="B6772">
        <v>1148</v>
      </c>
      <c r="C6772" s="187">
        <v>26.5</v>
      </c>
      <c r="D6772">
        <v>0</v>
      </c>
    </row>
    <row r="6773" spans="1:4" ht="12.75">
      <c r="A6773">
        <v>1135</v>
      </c>
      <c r="B6773">
        <v>1149</v>
      </c>
      <c r="C6773" s="187">
        <v>18.100000381469727</v>
      </c>
      <c r="D6773">
        <v>0</v>
      </c>
    </row>
    <row r="6774" spans="1:4" ht="12.75">
      <c r="A6774">
        <v>1135</v>
      </c>
      <c r="B6774">
        <v>1150</v>
      </c>
      <c r="C6774" s="187">
        <v>16</v>
      </c>
      <c r="D6774">
        <v>0</v>
      </c>
    </row>
    <row r="6775" spans="1:4" ht="12.75">
      <c r="A6775">
        <v>1135</v>
      </c>
      <c r="B6775">
        <v>1152</v>
      </c>
      <c r="C6775" s="187">
        <v>10.399999618530273</v>
      </c>
      <c r="D6775">
        <v>0</v>
      </c>
    </row>
    <row r="6776" spans="1:4" ht="12.75">
      <c r="A6776">
        <v>1135</v>
      </c>
      <c r="B6776">
        <v>1153</v>
      </c>
      <c r="C6776" s="187">
        <v>7.800000190734863</v>
      </c>
      <c r="D6776">
        <v>0</v>
      </c>
    </row>
    <row r="6777" spans="1:4" ht="12.75">
      <c r="A6777">
        <v>1135</v>
      </c>
      <c r="B6777">
        <v>1158</v>
      </c>
      <c r="C6777" s="187">
        <v>9.199999809265137</v>
      </c>
      <c r="D6777">
        <v>0</v>
      </c>
    </row>
    <row r="6778" spans="1:4" ht="12.75">
      <c r="A6778">
        <v>1136</v>
      </c>
      <c r="B6778">
        <v>1133</v>
      </c>
      <c r="C6778" s="187">
        <v>9</v>
      </c>
      <c r="D6778">
        <v>0</v>
      </c>
    </row>
    <row r="6779" spans="1:4" ht="12.75">
      <c r="A6779">
        <v>1136</v>
      </c>
      <c r="B6779">
        <v>1134</v>
      </c>
      <c r="C6779" s="187">
        <v>7.5</v>
      </c>
      <c r="D6779">
        <v>0</v>
      </c>
    </row>
    <row r="6780" spans="1:4" ht="12.75">
      <c r="A6780">
        <v>1136</v>
      </c>
      <c r="B6780">
        <v>1135</v>
      </c>
      <c r="C6780" s="187">
        <v>4.400000095367432</v>
      </c>
      <c r="D6780">
        <v>0</v>
      </c>
    </row>
    <row r="6781" spans="1:4" ht="12.75">
      <c r="A6781">
        <v>1136</v>
      </c>
      <c r="B6781">
        <v>1137</v>
      </c>
      <c r="C6781" s="187">
        <v>7</v>
      </c>
      <c r="D6781">
        <v>0</v>
      </c>
    </row>
    <row r="6782" spans="1:4" ht="12.75">
      <c r="A6782">
        <v>1136</v>
      </c>
      <c r="B6782">
        <v>1138</v>
      </c>
      <c r="C6782" s="187">
        <v>10.300000190734863</v>
      </c>
      <c r="D6782">
        <v>0</v>
      </c>
    </row>
    <row r="6783" spans="1:4" ht="12.75">
      <c r="A6783">
        <v>1136</v>
      </c>
      <c r="B6783">
        <v>1139</v>
      </c>
      <c r="C6783" s="187">
        <v>9.800000190734863</v>
      </c>
      <c r="D6783">
        <v>0</v>
      </c>
    </row>
    <row r="6784" spans="1:4" ht="12.75">
      <c r="A6784">
        <v>1136</v>
      </c>
      <c r="B6784">
        <v>1140</v>
      </c>
      <c r="C6784" s="187">
        <v>15.300000190734863</v>
      </c>
      <c r="D6784">
        <v>0</v>
      </c>
    </row>
    <row r="6785" spans="1:4" ht="12.75">
      <c r="A6785">
        <v>1136</v>
      </c>
      <c r="B6785">
        <v>1141</v>
      </c>
      <c r="C6785" s="187">
        <v>23.5</v>
      </c>
      <c r="D6785">
        <v>0</v>
      </c>
    </row>
    <row r="6786" spans="1:4" ht="12.75">
      <c r="A6786">
        <v>1136</v>
      </c>
      <c r="B6786">
        <v>1142</v>
      </c>
      <c r="C6786" s="187">
        <v>20.299999237060547</v>
      </c>
      <c r="D6786">
        <v>0</v>
      </c>
    </row>
    <row r="6787" spans="1:4" ht="12.75">
      <c r="A6787">
        <v>1136</v>
      </c>
      <c r="B6787">
        <v>1146</v>
      </c>
      <c r="C6787" s="187">
        <v>24.899999618530273</v>
      </c>
      <c r="D6787">
        <v>0</v>
      </c>
    </row>
    <row r="6788" spans="1:4" ht="12.75">
      <c r="A6788">
        <v>1136</v>
      </c>
      <c r="B6788">
        <v>1147</v>
      </c>
      <c r="C6788" s="187">
        <v>21</v>
      </c>
      <c r="D6788">
        <v>0</v>
      </c>
    </row>
    <row r="6789" spans="1:4" ht="12.75">
      <c r="A6789">
        <v>1136</v>
      </c>
      <c r="B6789">
        <v>1148</v>
      </c>
      <c r="C6789" s="187">
        <v>23.299999237060547</v>
      </c>
      <c r="D6789">
        <v>0</v>
      </c>
    </row>
    <row r="6790" spans="1:4" ht="12.75">
      <c r="A6790">
        <v>1136</v>
      </c>
      <c r="B6790">
        <v>1149</v>
      </c>
      <c r="C6790" s="187">
        <v>15.699999809265137</v>
      </c>
      <c r="D6790">
        <v>0</v>
      </c>
    </row>
    <row r="6791" spans="1:4" ht="12.75">
      <c r="A6791">
        <v>1136</v>
      </c>
      <c r="B6791">
        <v>1150</v>
      </c>
      <c r="C6791" s="187">
        <v>14.5</v>
      </c>
      <c r="D6791">
        <v>0</v>
      </c>
    </row>
    <row r="6792" spans="1:4" ht="12.75">
      <c r="A6792">
        <v>1136</v>
      </c>
      <c r="B6792">
        <v>1151</v>
      </c>
      <c r="C6792" s="187">
        <v>11</v>
      </c>
      <c r="D6792">
        <v>0</v>
      </c>
    </row>
    <row r="6793" spans="1:4" ht="12.75">
      <c r="A6793">
        <v>1136</v>
      </c>
      <c r="B6793">
        <v>1152</v>
      </c>
      <c r="C6793" s="187">
        <v>9.800000190734863</v>
      </c>
      <c r="D6793">
        <v>0</v>
      </c>
    </row>
    <row r="6794" spans="1:4" ht="12.75">
      <c r="A6794">
        <v>1136</v>
      </c>
      <c r="B6794">
        <v>1153</v>
      </c>
      <c r="C6794" s="187">
        <v>7.800000190734863</v>
      </c>
      <c r="D6794">
        <v>0</v>
      </c>
    </row>
    <row r="6795" spans="1:4" ht="12.75">
      <c r="A6795">
        <v>1136</v>
      </c>
      <c r="B6795">
        <v>1155</v>
      </c>
      <c r="C6795" s="187">
        <v>16.299999237060547</v>
      </c>
      <c r="D6795">
        <v>0</v>
      </c>
    </row>
    <row r="6796" spans="1:4" ht="12.75">
      <c r="A6796">
        <v>1137</v>
      </c>
      <c r="B6796">
        <v>1122</v>
      </c>
      <c r="C6796" s="187">
        <v>10.199999809265137</v>
      </c>
      <c r="D6796">
        <v>0</v>
      </c>
    </row>
    <row r="6797" spans="1:4" ht="12.75">
      <c r="A6797">
        <v>1137</v>
      </c>
      <c r="B6797">
        <v>1123</v>
      </c>
      <c r="C6797" s="187">
        <v>6</v>
      </c>
      <c r="D6797">
        <v>0</v>
      </c>
    </row>
    <row r="6798" spans="1:4" ht="12.75">
      <c r="A6798">
        <v>1137</v>
      </c>
      <c r="B6798">
        <v>1132</v>
      </c>
      <c r="C6798" s="187">
        <v>9</v>
      </c>
      <c r="D6798">
        <v>0</v>
      </c>
    </row>
    <row r="6799" spans="1:4" ht="12.75">
      <c r="A6799">
        <v>1137</v>
      </c>
      <c r="B6799">
        <v>1134</v>
      </c>
      <c r="C6799" s="187">
        <v>6.900000095367432</v>
      </c>
      <c r="D6799">
        <v>0</v>
      </c>
    </row>
    <row r="6800" spans="1:4" ht="12.75">
      <c r="A6800">
        <v>1137</v>
      </c>
      <c r="B6800">
        <v>1136</v>
      </c>
      <c r="C6800" s="187">
        <v>7</v>
      </c>
      <c r="D6800">
        <v>0</v>
      </c>
    </row>
    <row r="6801" spans="1:4" ht="12.75">
      <c r="A6801">
        <v>1137</v>
      </c>
      <c r="B6801">
        <v>1138</v>
      </c>
      <c r="C6801" s="187">
        <v>6.099999904632568</v>
      </c>
      <c r="D6801">
        <v>0</v>
      </c>
    </row>
    <row r="6802" spans="1:4" ht="12.75">
      <c r="A6802">
        <v>1137</v>
      </c>
      <c r="B6802">
        <v>1139</v>
      </c>
      <c r="C6802" s="187">
        <v>5.199999809265137</v>
      </c>
      <c r="D6802">
        <v>0</v>
      </c>
    </row>
    <row r="6803" spans="1:4" ht="12.75">
      <c r="A6803">
        <v>1137</v>
      </c>
      <c r="B6803">
        <v>1140</v>
      </c>
      <c r="C6803" s="187">
        <v>15.600000381469727</v>
      </c>
      <c r="D6803">
        <v>0</v>
      </c>
    </row>
    <row r="6804" spans="1:4" ht="12.75">
      <c r="A6804">
        <v>1137</v>
      </c>
      <c r="B6804">
        <v>1142</v>
      </c>
      <c r="C6804" s="187">
        <v>19.100000381469727</v>
      </c>
      <c r="D6804">
        <v>0</v>
      </c>
    </row>
    <row r="6805" spans="1:4" ht="12.75">
      <c r="A6805">
        <v>1137</v>
      </c>
      <c r="B6805">
        <v>1146</v>
      </c>
      <c r="C6805" s="187">
        <v>27</v>
      </c>
      <c r="D6805">
        <v>0</v>
      </c>
    </row>
    <row r="6806" spans="1:4" ht="12.75">
      <c r="A6806">
        <v>1137</v>
      </c>
      <c r="B6806">
        <v>1147</v>
      </c>
      <c r="C6806" s="187">
        <v>25</v>
      </c>
      <c r="D6806">
        <v>0</v>
      </c>
    </row>
    <row r="6807" spans="1:4" ht="12.75">
      <c r="A6807">
        <v>1137</v>
      </c>
      <c r="B6807">
        <v>1148</v>
      </c>
      <c r="C6807" s="187">
        <v>28.200000762939453</v>
      </c>
      <c r="D6807">
        <v>0</v>
      </c>
    </row>
    <row r="6808" spans="1:4" ht="12.75">
      <c r="A6808">
        <v>1137</v>
      </c>
      <c r="B6808">
        <v>1149</v>
      </c>
      <c r="C6808" s="187">
        <v>21.799999237060547</v>
      </c>
      <c r="D6808">
        <v>0</v>
      </c>
    </row>
    <row r="6809" spans="1:4" ht="12.75">
      <c r="A6809">
        <v>1137</v>
      </c>
      <c r="B6809">
        <v>1150</v>
      </c>
      <c r="C6809" s="187">
        <v>21</v>
      </c>
      <c r="D6809">
        <v>0</v>
      </c>
    </row>
    <row r="6810" spans="1:4" ht="12.75">
      <c r="A6810">
        <v>1138</v>
      </c>
      <c r="B6810">
        <v>1109</v>
      </c>
      <c r="C6810" s="187">
        <v>7.300000190734863</v>
      </c>
      <c r="D6810">
        <v>0</v>
      </c>
    </row>
    <row r="6811" spans="1:4" ht="12.75">
      <c r="A6811">
        <v>1138</v>
      </c>
      <c r="B6811">
        <v>1124</v>
      </c>
      <c r="C6811" s="187">
        <v>4.199999809265137</v>
      </c>
      <c r="D6811">
        <v>0</v>
      </c>
    </row>
    <row r="6812" spans="1:4" ht="12.75">
      <c r="A6812">
        <v>1138</v>
      </c>
      <c r="B6812">
        <v>1127</v>
      </c>
      <c r="C6812" s="187">
        <v>4.300000190734863</v>
      </c>
      <c r="D6812">
        <v>0</v>
      </c>
    </row>
    <row r="6813" spans="1:4" ht="12.75">
      <c r="A6813">
        <v>1138</v>
      </c>
      <c r="B6813">
        <v>1128</v>
      </c>
      <c r="C6813" s="187">
        <v>11.5</v>
      </c>
      <c r="D6813">
        <v>0</v>
      </c>
    </row>
    <row r="6814" spans="1:4" ht="12.75">
      <c r="A6814">
        <v>1138</v>
      </c>
      <c r="B6814">
        <v>1129</v>
      </c>
      <c r="C6814" s="187">
        <v>10.199999809265137</v>
      </c>
      <c r="D6814">
        <v>0</v>
      </c>
    </row>
    <row r="6815" spans="1:4" ht="12.75">
      <c r="A6815">
        <v>1138</v>
      </c>
      <c r="B6815">
        <v>1132</v>
      </c>
      <c r="C6815" s="187">
        <v>5</v>
      </c>
      <c r="D6815">
        <v>0</v>
      </c>
    </row>
    <row r="6816" spans="1:4" ht="12.75">
      <c r="A6816">
        <v>1138</v>
      </c>
      <c r="B6816">
        <v>1134</v>
      </c>
      <c r="C6816" s="187">
        <v>5</v>
      </c>
      <c r="D6816">
        <v>0</v>
      </c>
    </row>
    <row r="6817" spans="1:4" ht="12.75">
      <c r="A6817">
        <v>1138</v>
      </c>
      <c r="B6817">
        <v>1135</v>
      </c>
      <c r="C6817" s="187">
        <v>9.300000190734863</v>
      </c>
      <c r="D6817">
        <v>0</v>
      </c>
    </row>
    <row r="6818" spans="1:4" ht="12.75">
      <c r="A6818">
        <v>1138</v>
      </c>
      <c r="B6818">
        <v>1136</v>
      </c>
      <c r="C6818" s="187">
        <v>10.300000190734863</v>
      </c>
      <c r="D6818">
        <v>0</v>
      </c>
    </row>
    <row r="6819" spans="1:4" ht="12.75">
      <c r="A6819">
        <v>1138</v>
      </c>
      <c r="B6819">
        <v>1137</v>
      </c>
      <c r="C6819" s="187">
        <v>6.099999904632568</v>
      </c>
      <c r="D6819">
        <v>0</v>
      </c>
    </row>
    <row r="6820" spans="1:4" ht="12.75">
      <c r="A6820">
        <v>1138</v>
      </c>
      <c r="B6820">
        <v>1139</v>
      </c>
      <c r="C6820" s="187">
        <v>9.800000190734863</v>
      </c>
      <c r="D6820">
        <v>0</v>
      </c>
    </row>
    <row r="6821" spans="1:4" ht="12.75">
      <c r="A6821">
        <v>1138</v>
      </c>
      <c r="B6821">
        <v>1140</v>
      </c>
      <c r="C6821" s="187">
        <v>21.799999237060547</v>
      </c>
      <c r="D6821">
        <v>0</v>
      </c>
    </row>
    <row r="6822" spans="1:4" ht="12.75">
      <c r="A6822">
        <v>1138</v>
      </c>
      <c r="B6822">
        <v>1146</v>
      </c>
      <c r="C6822" s="187">
        <v>33</v>
      </c>
      <c r="D6822">
        <v>0</v>
      </c>
    </row>
    <row r="6823" spans="1:4" ht="12.75">
      <c r="A6823">
        <v>1138</v>
      </c>
      <c r="B6823">
        <v>1147</v>
      </c>
      <c r="C6823" s="187">
        <v>30.600000381469727</v>
      </c>
      <c r="D6823">
        <v>0</v>
      </c>
    </row>
    <row r="6824" spans="1:4" ht="12.75">
      <c r="A6824">
        <v>1138</v>
      </c>
      <c r="B6824">
        <v>1148</v>
      </c>
      <c r="C6824" s="187">
        <v>33</v>
      </c>
      <c r="D6824">
        <v>0</v>
      </c>
    </row>
    <row r="6825" spans="1:4" ht="12.75">
      <c r="A6825">
        <v>1139</v>
      </c>
      <c r="B6825">
        <v>1136</v>
      </c>
      <c r="C6825" s="187">
        <v>9.800000190734863</v>
      </c>
      <c r="D6825">
        <v>0</v>
      </c>
    </row>
    <row r="6826" spans="1:4" ht="12.75">
      <c r="A6826">
        <v>1139</v>
      </c>
      <c r="B6826">
        <v>1137</v>
      </c>
      <c r="C6826" s="187">
        <v>5.199999809265137</v>
      </c>
      <c r="D6826">
        <v>0</v>
      </c>
    </row>
    <row r="6827" spans="1:4" ht="12.75">
      <c r="A6827">
        <v>1139</v>
      </c>
      <c r="B6827">
        <v>1138</v>
      </c>
      <c r="C6827" s="187">
        <v>9.800000190734863</v>
      </c>
      <c r="D6827">
        <v>0</v>
      </c>
    </row>
    <row r="6828" spans="1:4" ht="12.75">
      <c r="A6828">
        <v>1139</v>
      </c>
      <c r="B6828">
        <v>1140</v>
      </c>
      <c r="C6828" s="187">
        <v>11.399999618530273</v>
      </c>
      <c r="D6828">
        <v>0</v>
      </c>
    </row>
    <row r="6829" spans="1:4" ht="12.75">
      <c r="A6829">
        <v>1139</v>
      </c>
      <c r="B6829">
        <v>1142</v>
      </c>
      <c r="C6829" s="187">
        <v>14</v>
      </c>
      <c r="D6829">
        <v>0</v>
      </c>
    </row>
    <row r="6830" spans="1:4" ht="12.75">
      <c r="A6830">
        <v>1139</v>
      </c>
      <c r="B6830">
        <v>1147</v>
      </c>
      <c r="C6830" s="187">
        <v>22.600000381469727</v>
      </c>
      <c r="D6830">
        <v>0</v>
      </c>
    </row>
    <row r="6831" spans="1:4" ht="12.75">
      <c r="A6831">
        <v>1139</v>
      </c>
      <c r="B6831">
        <v>1148</v>
      </c>
      <c r="C6831" s="187">
        <v>26.100000381469727</v>
      </c>
      <c r="D6831">
        <v>0</v>
      </c>
    </row>
    <row r="6832" spans="1:4" ht="12.75">
      <c r="A6832">
        <v>1139</v>
      </c>
      <c r="B6832">
        <v>1149</v>
      </c>
      <c r="C6832" s="187">
        <v>21.5</v>
      </c>
      <c r="D6832">
        <v>0</v>
      </c>
    </row>
    <row r="6833" spans="1:4" ht="12.75">
      <c r="A6833">
        <v>1139</v>
      </c>
      <c r="B6833">
        <v>1150</v>
      </c>
      <c r="C6833" s="187">
        <v>21.700000762939453</v>
      </c>
      <c r="D6833">
        <v>0</v>
      </c>
    </row>
    <row r="6834" spans="1:4" ht="12.75">
      <c r="A6834">
        <v>1139</v>
      </c>
      <c r="B6834">
        <v>1151</v>
      </c>
      <c r="C6834" s="187">
        <v>19.200000762939453</v>
      </c>
      <c r="D6834">
        <v>0</v>
      </c>
    </row>
    <row r="6835" spans="1:4" ht="12.75">
      <c r="A6835">
        <v>1139</v>
      </c>
      <c r="B6835">
        <v>1152</v>
      </c>
      <c r="C6835" s="187">
        <v>18.600000381469727</v>
      </c>
      <c r="D6835">
        <v>0</v>
      </c>
    </row>
    <row r="6836" spans="1:4" ht="12.75">
      <c r="A6836">
        <v>1139</v>
      </c>
      <c r="B6836">
        <v>1153</v>
      </c>
      <c r="C6836" s="187">
        <v>17.5</v>
      </c>
      <c r="D6836">
        <v>0</v>
      </c>
    </row>
    <row r="6837" spans="1:4" ht="12.75">
      <c r="A6837">
        <v>1139</v>
      </c>
      <c r="B6837">
        <v>1155</v>
      </c>
      <c r="C6837" s="187">
        <v>8.5</v>
      </c>
      <c r="D6837">
        <v>0</v>
      </c>
    </row>
    <row r="6838" spans="1:4" ht="12.75">
      <c r="A6838">
        <v>1140</v>
      </c>
      <c r="B6838">
        <v>1136</v>
      </c>
      <c r="C6838" s="187">
        <v>15.300000190734863</v>
      </c>
      <c r="D6838">
        <v>0</v>
      </c>
    </row>
    <row r="6839" spans="1:4" ht="12.75">
      <c r="A6839">
        <v>1140</v>
      </c>
      <c r="B6839">
        <v>1137</v>
      </c>
      <c r="C6839" s="187">
        <v>15.600000381469727</v>
      </c>
      <c r="D6839">
        <v>0</v>
      </c>
    </row>
    <row r="6840" spans="1:4" ht="12.75">
      <c r="A6840">
        <v>1140</v>
      </c>
      <c r="B6840">
        <v>1138</v>
      </c>
      <c r="C6840" s="187">
        <v>21.799999237060547</v>
      </c>
      <c r="D6840">
        <v>0</v>
      </c>
    </row>
    <row r="6841" spans="1:4" ht="12.75">
      <c r="A6841">
        <v>1140</v>
      </c>
      <c r="B6841">
        <v>1139</v>
      </c>
      <c r="C6841" s="187">
        <v>11.399999618530273</v>
      </c>
      <c r="D6841">
        <v>0</v>
      </c>
    </row>
    <row r="6842" spans="1:4" ht="12.75">
      <c r="A6842">
        <v>1140</v>
      </c>
      <c r="B6842">
        <v>1141</v>
      </c>
      <c r="C6842" s="187">
        <v>9.699999809265137</v>
      </c>
      <c r="D6842">
        <v>0</v>
      </c>
    </row>
    <row r="6843" spans="1:4" ht="12.75">
      <c r="A6843">
        <v>1140</v>
      </c>
      <c r="B6843">
        <v>1142</v>
      </c>
      <c r="C6843" s="187">
        <v>6.199999809265137</v>
      </c>
      <c r="D6843">
        <v>0</v>
      </c>
    </row>
    <row r="6844" spans="1:4" ht="12.75">
      <c r="A6844">
        <v>1140</v>
      </c>
      <c r="B6844">
        <v>1143</v>
      </c>
      <c r="C6844" s="187">
        <v>5.5</v>
      </c>
      <c r="D6844">
        <v>0</v>
      </c>
    </row>
    <row r="6845" spans="1:4" ht="12.75">
      <c r="A6845">
        <v>1140</v>
      </c>
      <c r="B6845">
        <v>1144</v>
      </c>
      <c r="C6845" s="187">
        <v>7.400000095367432</v>
      </c>
      <c r="D6845">
        <v>0</v>
      </c>
    </row>
    <row r="6846" spans="1:4" ht="12.75">
      <c r="A6846">
        <v>1140</v>
      </c>
      <c r="B6846">
        <v>1146</v>
      </c>
      <c r="C6846" s="187">
        <v>11.800000190734863</v>
      </c>
      <c r="D6846">
        <v>0</v>
      </c>
    </row>
    <row r="6847" spans="1:4" ht="12.75">
      <c r="A6847">
        <v>1140</v>
      </c>
      <c r="B6847">
        <v>1147</v>
      </c>
      <c r="C6847" s="187">
        <v>12.5</v>
      </c>
      <c r="D6847">
        <v>0</v>
      </c>
    </row>
    <row r="6848" spans="1:4" ht="12.75">
      <c r="A6848">
        <v>1140</v>
      </c>
      <c r="B6848">
        <v>1148</v>
      </c>
      <c r="C6848" s="187">
        <v>17.200000762939453</v>
      </c>
      <c r="D6848">
        <v>0</v>
      </c>
    </row>
    <row r="6849" spans="1:4" ht="12.75">
      <c r="A6849">
        <v>1140</v>
      </c>
      <c r="B6849">
        <v>1149</v>
      </c>
      <c r="C6849" s="187">
        <v>16.399999618530273</v>
      </c>
      <c r="D6849">
        <v>0</v>
      </c>
    </row>
    <row r="6850" spans="1:4" ht="12.75">
      <c r="A6850">
        <v>1140</v>
      </c>
      <c r="B6850">
        <v>1150</v>
      </c>
      <c r="C6850" s="187">
        <v>18.5</v>
      </c>
      <c r="D6850">
        <v>0</v>
      </c>
    </row>
    <row r="6851" spans="1:4" ht="12.75">
      <c r="A6851">
        <v>1140</v>
      </c>
      <c r="B6851">
        <v>1151</v>
      </c>
      <c r="C6851" s="187">
        <v>18</v>
      </c>
      <c r="D6851">
        <v>0</v>
      </c>
    </row>
    <row r="6852" spans="1:4" ht="12.75">
      <c r="A6852">
        <v>1140</v>
      </c>
      <c r="B6852">
        <v>1152</v>
      </c>
      <c r="C6852" s="187">
        <v>19</v>
      </c>
      <c r="D6852">
        <v>0</v>
      </c>
    </row>
    <row r="6853" spans="1:4" ht="12.75">
      <c r="A6853">
        <v>1140</v>
      </c>
      <c r="B6853">
        <v>1153</v>
      </c>
      <c r="C6853" s="187">
        <v>20</v>
      </c>
      <c r="D6853">
        <v>0</v>
      </c>
    </row>
    <row r="6854" spans="1:4" ht="12.75">
      <c r="A6854">
        <v>1140</v>
      </c>
      <c r="B6854">
        <v>1155</v>
      </c>
      <c r="C6854" s="187">
        <v>7</v>
      </c>
      <c r="D6854">
        <v>0</v>
      </c>
    </row>
    <row r="6855" spans="1:4" ht="12.75">
      <c r="A6855">
        <v>1141</v>
      </c>
      <c r="B6855">
        <v>1104</v>
      </c>
      <c r="C6855" s="187">
        <v>5.900000095367432</v>
      </c>
      <c r="D6855">
        <v>0</v>
      </c>
    </row>
    <row r="6856" spans="1:4" ht="12.75">
      <c r="A6856">
        <v>1141</v>
      </c>
      <c r="B6856">
        <v>1105</v>
      </c>
      <c r="C6856" s="187">
        <v>11</v>
      </c>
      <c r="D6856">
        <v>0</v>
      </c>
    </row>
    <row r="6857" spans="1:4" ht="12.75">
      <c r="A6857">
        <v>1141</v>
      </c>
      <c r="B6857">
        <v>1136</v>
      </c>
      <c r="C6857" s="187">
        <v>23.5</v>
      </c>
      <c r="D6857">
        <v>0</v>
      </c>
    </row>
    <row r="6858" spans="1:4" ht="12.75">
      <c r="A6858">
        <v>1141</v>
      </c>
      <c r="B6858">
        <v>1140</v>
      </c>
      <c r="C6858" s="187">
        <v>9.699999809265137</v>
      </c>
      <c r="D6858">
        <v>0</v>
      </c>
    </row>
    <row r="6859" spans="1:4" ht="12.75">
      <c r="A6859">
        <v>1141</v>
      </c>
      <c r="B6859">
        <v>1142</v>
      </c>
      <c r="C6859" s="187">
        <v>3.799999952316284</v>
      </c>
      <c r="D6859">
        <v>0</v>
      </c>
    </row>
    <row r="6860" spans="1:4" ht="12.75">
      <c r="A6860">
        <v>1141</v>
      </c>
      <c r="B6860">
        <v>1143</v>
      </c>
      <c r="C6860" s="187">
        <v>8.800000190734863</v>
      </c>
      <c r="D6860">
        <v>0</v>
      </c>
    </row>
    <row r="6861" spans="1:4" ht="12.75">
      <c r="A6861">
        <v>1141</v>
      </c>
      <c r="B6861">
        <v>1144</v>
      </c>
      <c r="C6861" s="187">
        <v>8.899999618530273</v>
      </c>
      <c r="D6861">
        <v>0</v>
      </c>
    </row>
    <row r="6862" spans="1:4" ht="12.75">
      <c r="A6862">
        <v>1141</v>
      </c>
      <c r="B6862">
        <v>1155</v>
      </c>
      <c r="C6862" s="187">
        <v>7.800000190734863</v>
      </c>
      <c r="D6862">
        <v>0</v>
      </c>
    </row>
    <row r="6863" spans="1:4" ht="12.75">
      <c r="A6863">
        <v>1142</v>
      </c>
      <c r="B6863">
        <v>1104</v>
      </c>
      <c r="C6863" s="187">
        <v>8.800000190734863</v>
      </c>
      <c r="D6863">
        <v>0</v>
      </c>
    </row>
    <row r="6864" spans="1:4" ht="12.75">
      <c r="A6864">
        <v>1142</v>
      </c>
      <c r="B6864">
        <v>1105</v>
      </c>
      <c r="C6864" s="187">
        <v>8.699999809265137</v>
      </c>
      <c r="D6864">
        <v>0</v>
      </c>
    </row>
    <row r="6865" spans="1:4" ht="12.75">
      <c r="A6865">
        <v>1142</v>
      </c>
      <c r="B6865">
        <v>1136</v>
      </c>
      <c r="C6865" s="187">
        <v>20.299999237060547</v>
      </c>
      <c r="D6865">
        <v>0</v>
      </c>
    </row>
    <row r="6866" spans="1:4" ht="12.75">
      <c r="A6866">
        <v>1142</v>
      </c>
      <c r="B6866">
        <v>1137</v>
      </c>
      <c r="C6866" s="187">
        <v>19.100000381469727</v>
      </c>
      <c r="D6866">
        <v>0</v>
      </c>
    </row>
    <row r="6867" spans="1:4" ht="12.75">
      <c r="A6867">
        <v>1142</v>
      </c>
      <c r="B6867">
        <v>1139</v>
      </c>
      <c r="C6867" s="187">
        <v>14</v>
      </c>
      <c r="D6867">
        <v>0</v>
      </c>
    </row>
    <row r="6868" spans="1:4" ht="12.75">
      <c r="A6868">
        <v>1142</v>
      </c>
      <c r="B6868">
        <v>1140</v>
      </c>
      <c r="C6868" s="187">
        <v>6.199999809265137</v>
      </c>
      <c r="D6868">
        <v>0</v>
      </c>
    </row>
    <row r="6869" spans="1:4" ht="12.75">
      <c r="A6869">
        <v>1142</v>
      </c>
      <c r="B6869">
        <v>1141</v>
      </c>
      <c r="C6869" s="187">
        <v>3.799999952316284</v>
      </c>
      <c r="D6869">
        <v>0</v>
      </c>
    </row>
    <row r="6870" spans="1:4" ht="12.75">
      <c r="A6870">
        <v>1142</v>
      </c>
      <c r="B6870">
        <v>1143</v>
      </c>
      <c r="C6870" s="187">
        <v>5.599999904632568</v>
      </c>
      <c r="D6870">
        <v>0</v>
      </c>
    </row>
    <row r="6871" spans="1:4" ht="12.75">
      <c r="A6871">
        <v>1142</v>
      </c>
      <c r="B6871">
        <v>1144</v>
      </c>
      <c r="C6871" s="187">
        <v>6.400000095367432</v>
      </c>
      <c r="D6871">
        <v>0</v>
      </c>
    </row>
    <row r="6872" spans="1:4" ht="12.75">
      <c r="A6872">
        <v>1142</v>
      </c>
      <c r="B6872">
        <v>1147</v>
      </c>
      <c r="C6872" s="187">
        <v>16.5</v>
      </c>
      <c r="D6872">
        <v>0</v>
      </c>
    </row>
    <row r="6873" spans="1:4" ht="12.75">
      <c r="A6873">
        <v>1142</v>
      </c>
      <c r="B6873">
        <v>1149</v>
      </c>
      <c r="C6873" s="187">
        <v>22.100000381469727</v>
      </c>
      <c r="D6873">
        <v>0</v>
      </c>
    </row>
    <row r="6874" spans="1:4" ht="12.75">
      <c r="A6874">
        <v>1142</v>
      </c>
      <c r="B6874">
        <v>1150</v>
      </c>
      <c r="C6874" s="187">
        <v>24.700000762939453</v>
      </c>
      <c r="D6874">
        <v>0</v>
      </c>
    </row>
    <row r="6875" spans="1:4" ht="12.75">
      <c r="A6875">
        <v>1142</v>
      </c>
      <c r="B6875">
        <v>1153</v>
      </c>
      <c r="C6875" s="187">
        <v>25.799999237060547</v>
      </c>
      <c r="D6875">
        <v>0</v>
      </c>
    </row>
    <row r="6876" spans="1:4" ht="12.75">
      <c r="A6876">
        <v>1142</v>
      </c>
      <c r="B6876">
        <v>1155</v>
      </c>
      <c r="C6876" s="187">
        <v>6.300000190734863</v>
      </c>
      <c r="D6876">
        <v>0</v>
      </c>
    </row>
    <row r="6877" spans="1:4" ht="12.75">
      <c r="A6877">
        <v>1143</v>
      </c>
      <c r="B6877">
        <v>1104</v>
      </c>
      <c r="C6877" s="187">
        <v>13.300000190734863</v>
      </c>
      <c r="D6877">
        <v>0</v>
      </c>
    </row>
    <row r="6878" spans="1:4" ht="12.75">
      <c r="A6878">
        <v>1143</v>
      </c>
      <c r="B6878">
        <v>1105</v>
      </c>
      <c r="C6878" s="187">
        <v>5.699999809265137</v>
      </c>
      <c r="D6878">
        <v>0</v>
      </c>
    </row>
    <row r="6879" spans="1:4" ht="12.75">
      <c r="A6879">
        <v>1143</v>
      </c>
      <c r="B6879">
        <v>1106</v>
      </c>
      <c r="C6879" s="187">
        <v>12.199999809265137</v>
      </c>
      <c r="D6879">
        <v>0</v>
      </c>
    </row>
    <row r="6880" spans="1:4" ht="12.75">
      <c r="A6880">
        <v>1143</v>
      </c>
      <c r="B6880">
        <v>1140</v>
      </c>
      <c r="C6880" s="187">
        <v>5.5</v>
      </c>
      <c r="D6880">
        <v>0</v>
      </c>
    </row>
    <row r="6881" spans="1:4" ht="12.75">
      <c r="A6881">
        <v>1143</v>
      </c>
      <c r="B6881">
        <v>1141</v>
      </c>
      <c r="C6881" s="187">
        <v>8.800000190734863</v>
      </c>
      <c r="D6881">
        <v>0</v>
      </c>
    </row>
    <row r="6882" spans="1:4" ht="12.75">
      <c r="A6882">
        <v>1143</v>
      </c>
      <c r="B6882">
        <v>1142</v>
      </c>
      <c r="C6882" s="187">
        <v>5.599999904632568</v>
      </c>
      <c r="D6882">
        <v>0</v>
      </c>
    </row>
    <row r="6883" spans="1:4" ht="12.75">
      <c r="A6883">
        <v>1143</v>
      </c>
      <c r="B6883">
        <v>1144</v>
      </c>
      <c r="C6883" s="187">
        <v>2.5</v>
      </c>
      <c r="D6883">
        <v>0</v>
      </c>
    </row>
    <row r="6884" spans="1:4" ht="12.75">
      <c r="A6884">
        <v>1143</v>
      </c>
      <c r="B6884">
        <v>1146</v>
      </c>
      <c r="C6884" s="187">
        <v>8</v>
      </c>
      <c r="D6884">
        <v>0</v>
      </c>
    </row>
    <row r="6885" spans="1:4" ht="12.75">
      <c r="A6885">
        <v>1143</v>
      </c>
      <c r="B6885">
        <v>1147</v>
      </c>
      <c r="C6885" s="187">
        <v>11</v>
      </c>
      <c r="D6885">
        <v>0</v>
      </c>
    </row>
    <row r="6886" spans="1:4" ht="12.75">
      <c r="A6886">
        <v>1143</v>
      </c>
      <c r="B6886">
        <v>1149</v>
      </c>
      <c r="C6886" s="187">
        <v>18</v>
      </c>
      <c r="D6886">
        <v>0</v>
      </c>
    </row>
    <row r="6887" spans="1:4" ht="12.75">
      <c r="A6887">
        <v>1143</v>
      </c>
      <c r="B6887">
        <v>1150</v>
      </c>
      <c r="C6887" s="187">
        <v>21</v>
      </c>
      <c r="D6887">
        <v>0</v>
      </c>
    </row>
    <row r="6888" spans="1:4" ht="12.75">
      <c r="A6888">
        <v>1143</v>
      </c>
      <c r="B6888">
        <v>1151</v>
      </c>
      <c r="C6888" s="187">
        <v>21.600000381469727</v>
      </c>
      <c r="D6888">
        <v>0</v>
      </c>
    </row>
    <row r="6889" spans="1:4" ht="12.75">
      <c r="A6889">
        <v>1143</v>
      </c>
      <c r="B6889">
        <v>1152</v>
      </c>
      <c r="C6889" s="187">
        <v>22.799999237060547</v>
      </c>
      <c r="D6889">
        <v>0</v>
      </c>
    </row>
    <row r="6890" spans="1:4" ht="12.75">
      <c r="A6890">
        <v>1143</v>
      </c>
      <c r="B6890">
        <v>1153</v>
      </c>
      <c r="C6890" s="187">
        <v>24.299999237060547</v>
      </c>
      <c r="D6890">
        <v>0</v>
      </c>
    </row>
    <row r="6891" spans="1:4" ht="12.75">
      <c r="A6891">
        <v>1143</v>
      </c>
      <c r="B6891">
        <v>1155</v>
      </c>
      <c r="C6891" s="187">
        <v>10.100000381469727</v>
      </c>
      <c r="D6891">
        <v>0</v>
      </c>
    </row>
    <row r="6892" spans="1:4" ht="12.75">
      <c r="A6892">
        <v>1144</v>
      </c>
      <c r="B6892">
        <v>1104</v>
      </c>
      <c r="C6892" s="187">
        <v>11.399999618530273</v>
      </c>
      <c r="D6892">
        <v>0</v>
      </c>
    </row>
    <row r="6893" spans="1:4" ht="12.75">
      <c r="A6893">
        <v>1144</v>
      </c>
      <c r="B6893">
        <v>1105</v>
      </c>
      <c r="C6893" s="187">
        <v>3.299999952316284</v>
      </c>
      <c r="D6893">
        <v>0</v>
      </c>
    </row>
    <row r="6894" spans="1:4" ht="12.75">
      <c r="A6894">
        <v>1144</v>
      </c>
      <c r="B6894">
        <v>1140</v>
      </c>
      <c r="C6894" s="187">
        <v>7.400000095367432</v>
      </c>
      <c r="D6894">
        <v>0</v>
      </c>
    </row>
    <row r="6895" spans="1:4" ht="12.75">
      <c r="A6895">
        <v>1144</v>
      </c>
      <c r="B6895">
        <v>1141</v>
      </c>
      <c r="C6895" s="187">
        <v>8.899999618530273</v>
      </c>
      <c r="D6895">
        <v>0</v>
      </c>
    </row>
    <row r="6896" spans="1:4" ht="12.75">
      <c r="A6896">
        <v>1144</v>
      </c>
      <c r="B6896">
        <v>1142</v>
      </c>
      <c r="C6896" s="187">
        <v>6.400000095367432</v>
      </c>
      <c r="D6896">
        <v>0</v>
      </c>
    </row>
    <row r="6897" spans="1:4" ht="12.75">
      <c r="A6897">
        <v>1144</v>
      </c>
      <c r="B6897">
        <v>1143</v>
      </c>
      <c r="C6897" s="187">
        <v>2.5</v>
      </c>
      <c r="D6897">
        <v>0</v>
      </c>
    </row>
    <row r="6898" spans="1:4" ht="12.75">
      <c r="A6898">
        <v>1144</v>
      </c>
      <c r="B6898">
        <v>1147</v>
      </c>
      <c r="C6898" s="187">
        <v>11.600000381469727</v>
      </c>
      <c r="D6898">
        <v>0</v>
      </c>
    </row>
    <row r="6899" spans="1:4" ht="12.75">
      <c r="A6899">
        <v>1144</v>
      </c>
      <c r="B6899">
        <v>1149</v>
      </c>
      <c r="C6899" s="187">
        <v>19.399999618530273</v>
      </c>
      <c r="D6899">
        <v>0</v>
      </c>
    </row>
    <row r="6900" spans="1:4" ht="12.75">
      <c r="A6900">
        <v>1144</v>
      </c>
      <c r="B6900">
        <v>1150</v>
      </c>
      <c r="C6900" s="187">
        <v>22.700000762939453</v>
      </c>
      <c r="D6900">
        <v>0</v>
      </c>
    </row>
    <row r="6901" spans="1:4" ht="12.75">
      <c r="A6901">
        <v>1144</v>
      </c>
      <c r="B6901">
        <v>1151</v>
      </c>
      <c r="C6901" s="187">
        <v>23.5</v>
      </c>
      <c r="D6901">
        <v>0</v>
      </c>
    </row>
    <row r="6902" spans="1:4" ht="12.75">
      <c r="A6902">
        <v>1144</v>
      </c>
      <c r="B6902">
        <v>1152</v>
      </c>
      <c r="C6902" s="187">
        <v>24.700000762939453</v>
      </c>
      <c r="D6902">
        <v>0</v>
      </c>
    </row>
    <row r="6903" spans="1:4" ht="12.75">
      <c r="A6903">
        <v>1144</v>
      </c>
      <c r="B6903">
        <v>1153</v>
      </c>
      <c r="C6903" s="187">
        <v>26.299999237060547</v>
      </c>
      <c r="D6903">
        <v>0</v>
      </c>
    </row>
    <row r="6904" spans="1:4" ht="12.75">
      <c r="A6904">
        <v>1144</v>
      </c>
      <c r="B6904">
        <v>1155</v>
      </c>
      <c r="C6904" s="187">
        <v>11.800000190734863</v>
      </c>
      <c r="D6904">
        <v>0</v>
      </c>
    </row>
    <row r="6905" spans="1:4" ht="12.75">
      <c r="A6905">
        <v>1146</v>
      </c>
      <c r="B6905">
        <v>1106</v>
      </c>
      <c r="C6905" s="187">
        <v>5.5</v>
      </c>
      <c r="D6905">
        <v>0</v>
      </c>
    </row>
    <row r="6906" spans="1:4" ht="12.75">
      <c r="A6906">
        <v>1146</v>
      </c>
      <c r="B6906">
        <v>1107</v>
      </c>
      <c r="C6906" s="187">
        <v>14.199999809265137</v>
      </c>
      <c r="D6906">
        <v>0</v>
      </c>
    </row>
    <row r="6907" spans="1:4" ht="12.75">
      <c r="A6907">
        <v>1146</v>
      </c>
      <c r="B6907">
        <v>1135</v>
      </c>
      <c r="C6907" s="187">
        <v>28.899999618530273</v>
      </c>
      <c r="D6907">
        <v>0</v>
      </c>
    </row>
    <row r="6908" spans="1:4" ht="12.75">
      <c r="A6908">
        <v>1146</v>
      </c>
      <c r="B6908">
        <v>1136</v>
      </c>
      <c r="C6908" s="187">
        <v>24.899999618530273</v>
      </c>
      <c r="D6908">
        <v>0</v>
      </c>
    </row>
    <row r="6909" spans="1:4" ht="12.75">
      <c r="A6909">
        <v>1146</v>
      </c>
      <c r="B6909">
        <v>1137</v>
      </c>
      <c r="C6909" s="187">
        <v>27</v>
      </c>
      <c r="D6909">
        <v>0</v>
      </c>
    </row>
    <row r="6910" spans="1:4" ht="12.75">
      <c r="A6910">
        <v>1146</v>
      </c>
      <c r="B6910">
        <v>1138</v>
      </c>
      <c r="C6910" s="187">
        <v>33</v>
      </c>
      <c r="D6910">
        <v>0</v>
      </c>
    </row>
    <row r="6911" spans="1:4" ht="12.75">
      <c r="A6911">
        <v>1146</v>
      </c>
      <c r="B6911">
        <v>1140</v>
      </c>
      <c r="C6911" s="187">
        <v>11.800000190734863</v>
      </c>
      <c r="D6911">
        <v>0</v>
      </c>
    </row>
    <row r="6912" spans="1:4" ht="12.75">
      <c r="A6912">
        <v>1146</v>
      </c>
      <c r="B6912">
        <v>1143</v>
      </c>
      <c r="C6912" s="187">
        <v>8</v>
      </c>
      <c r="D6912">
        <v>0</v>
      </c>
    </row>
    <row r="6913" spans="1:4" ht="12.75">
      <c r="A6913">
        <v>1146</v>
      </c>
      <c r="B6913">
        <v>1147</v>
      </c>
      <c r="C6913" s="187">
        <v>7.199999809265137</v>
      </c>
      <c r="D6913">
        <v>0</v>
      </c>
    </row>
    <row r="6914" spans="1:4" ht="12.75">
      <c r="A6914">
        <v>1146</v>
      </c>
      <c r="B6914">
        <v>1148</v>
      </c>
      <c r="C6914" s="187">
        <v>11.399999618530273</v>
      </c>
      <c r="D6914">
        <v>0</v>
      </c>
    </row>
    <row r="6915" spans="1:4" ht="12.75">
      <c r="A6915">
        <v>1146</v>
      </c>
      <c r="B6915">
        <v>1149</v>
      </c>
      <c r="C6915" s="187">
        <v>17.100000381469727</v>
      </c>
      <c r="D6915">
        <v>0</v>
      </c>
    </row>
    <row r="6916" spans="1:4" ht="12.75">
      <c r="A6916">
        <v>1146</v>
      </c>
      <c r="B6916">
        <v>1150</v>
      </c>
      <c r="C6916" s="187">
        <v>20.799999237060547</v>
      </c>
      <c r="D6916">
        <v>0</v>
      </c>
    </row>
    <row r="6917" spans="1:4" ht="12.75">
      <c r="A6917">
        <v>1146</v>
      </c>
      <c r="B6917">
        <v>1151</v>
      </c>
      <c r="C6917" s="187">
        <v>22.899999618530273</v>
      </c>
      <c r="D6917">
        <v>0</v>
      </c>
    </row>
    <row r="6918" spans="1:4" ht="12.75">
      <c r="A6918">
        <v>1146</v>
      </c>
      <c r="B6918">
        <v>1152</v>
      </c>
      <c r="C6918" s="187">
        <v>24.399999618530273</v>
      </c>
      <c r="D6918">
        <v>0</v>
      </c>
    </row>
    <row r="6919" spans="1:4" ht="12.75">
      <c r="A6919">
        <v>1146</v>
      </c>
      <c r="B6919">
        <v>1153</v>
      </c>
      <c r="C6919" s="187">
        <v>26.700000762939453</v>
      </c>
      <c r="D6919">
        <v>0</v>
      </c>
    </row>
    <row r="6920" spans="1:4" ht="12.75">
      <c r="A6920">
        <v>1147</v>
      </c>
      <c r="B6920">
        <v>1106</v>
      </c>
      <c r="C6920" s="187">
        <v>12.5</v>
      </c>
      <c r="D6920">
        <v>0</v>
      </c>
    </row>
    <row r="6921" spans="1:4" ht="12.75">
      <c r="A6921">
        <v>1147</v>
      </c>
      <c r="B6921">
        <v>1107</v>
      </c>
      <c r="C6921" s="187">
        <v>8.899999618530273</v>
      </c>
      <c r="D6921">
        <v>0</v>
      </c>
    </row>
    <row r="6922" spans="1:4" ht="12.75">
      <c r="A6922">
        <v>1147</v>
      </c>
      <c r="B6922">
        <v>1135</v>
      </c>
      <c r="C6922" s="187">
        <v>24.799999237060547</v>
      </c>
      <c r="D6922">
        <v>0</v>
      </c>
    </row>
    <row r="6923" spans="1:4" ht="12.75">
      <c r="A6923">
        <v>1147</v>
      </c>
      <c r="B6923">
        <v>1136</v>
      </c>
      <c r="C6923" s="187">
        <v>21</v>
      </c>
      <c r="D6923">
        <v>0</v>
      </c>
    </row>
    <row r="6924" spans="1:4" ht="12.75">
      <c r="A6924">
        <v>1147</v>
      </c>
      <c r="B6924">
        <v>1137</v>
      </c>
      <c r="C6924" s="187">
        <v>25</v>
      </c>
      <c r="D6924">
        <v>0</v>
      </c>
    </row>
    <row r="6925" spans="1:4" ht="12.75">
      <c r="A6925">
        <v>1147</v>
      </c>
      <c r="B6925">
        <v>1138</v>
      </c>
      <c r="C6925" s="187">
        <v>30.600000381469727</v>
      </c>
      <c r="D6925">
        <v>0</v>
      </c>
    </row>
    <row r="6926" spans="1:4" ht="12.75">
      <c r="A6926">
        <v>1147</v>
      </c>
      <c r="B6926">
        <v>1139</v>
      </c>
      <c r="C6926" s="187">
        <v>22.600000381469727</v>
      </c>
      <c r="D6926">
        <v>0</v>
      </c>
    </row>
    <row r="6927" spans="1:4" ht="12.75">
      <c r="A6927">
        <v>1147</v>
      </c>
      <c r="B6927">
        <v>1140</v>
      </c>
      <c r="C6927" s="187">
        <v>12.5</v>
      </c>
      <c r="D6927">
        <v>0</v>
      </c>
    </row>
    <row r="6928" spans="1:4" ht="12.75">
      <c r="A6928">
        <v>1147</v>
      </c>
      <c r="B6928">
        <v>1142</v>
      </c>
      <c r="C6928" s="187">
        <v>16.5</v>
      </c>
      <c r="D6928">
        <v>0</v>
      </c>
    </row>
    <row r="6929" spans="1:4" ht="12.75">
      <c r="A6929">
        <v>1147</v>
      </c>
      <c r="B6929">
        <v>1143</v>
      </c>
      <c r="C6929" s="187">
        <v>11</v>
      </c>
      <c r="D6929">
        <v>0</v>
      </c>
    </row>
    <row r="6930" spans="1:4" ht="12.75">
      <c r="A6930">
        <v>1147</v>
      </c>
      <c r="B6930">
        <v>1144</v>
      </c>
      <c r="C6930" s="187">
        <v>11.600000381469727</v>
      </c>
      <c r="D6930">
        <v>0</v>
      </c>
    </row>
    <row r="6931" spans="1:4" ht="12.75">
      <c r="A6931">
        <v>1147</v>
      </c>
      <c r="B6931">
        <v>1146</v>
      </c>
      <c r="C6931" s="187">
        <v>7.199999809265137</v>
      </c>
      <c r="D6931">
        <v>0</v>
      </c>
    </row>
    <row r="6932" spans="1:4" ht="12.75">
      <c r="A6932">
        <v>1147</v>
      </c>
      <c r="B6932">
        <v>1148</v>
      </c>
      <c r="C6932" s="187">
        <v>5.199999809265137</v>
      </c>
      <c r="D6932">
        <v>0</v>
      </c>
    </row>
    <row r="6933" spans="1:4" ht="12.75">
      <c r="A6933">
        <v>1147</v>
      </c>
      <c r="B6933">
        <v>1149</v>
      </c>
      <c r="C6933" s="187">
        <v>10.300000190734863</v>
      </c>
      <c r="D6933">
        <v>0</v>
      </c>
    </row>
    <row r="6934" spans="1:4" ht="12.75">
      <c r="A6934">
        <v>1147</v>
      </c>
      <c r="B6934">
        <v>1150</v>
      </c>
      <c r="C6934" s="187">
        <v>14.199999809265137</v>
      </c>
      <c r="D6934">
        <v>0</v>
      </c>
    </row>
    <row r="6935" spans="1:4" ht="12.75">
      <c r="A6935">
        <v>1147</v>
      </c>
      <c r="B6935">
        <v>1151</v>
      </c>
      <c r="C6935" s="187">
        <v>16.799999237060547</v>
      </c>
      <c r="D6935">
        <v>0</v>
      </c>
    </row>
    <row r="6936" spans="1:4" ht="12.75">
      <c r="A6936">
        <v>1147</v>
      </c>
      <c r="B6936">
        <v>1152</v>
      </c>
      <c r="C6936" s="187">
        <v>18.5</v>
      </c>
      <c r="D6936">
        <v>0</v>
      </c>
    </row>
    <row r="6937" spans="1:4" ht="12.75">
      <c r="A6937">
        <v>1147</v>
      </c>
      <c r="B6937">
        <v>1153</v>
      </c>
      <c r="C6937" s="187">
        <v>21.299999237060547</v>
      </c>
      <c r="D6937">
        <v>0</v>
      </c>
    </row>
    <row r="6938" spans="1:4" ht="12.75">
      <c r="A6938">
        <v>1148</v>
      </c>
      <c r="B6938">
        <v>1106</v>
      </c>
      <c r="C6938" s="187">
        <v>16.899999618530273</v>
      </c>
      <c r="D6938">
        <v>0</v>
      </c>
    </row>
    <row r="6939" spans="1:4" ht="12.75">
      <c r="A6939">
        <v>1148</v>
      </c>
      <c r="B6939">
        <v>1107</v>
      </c>
      <c r="C6939" s="187">
        <v>4.300000190734863</v>
      </c>
      <c r="D6939">
        <v>0</v>
      </c>
    </row>
    <row r="6940" spans="1:4" ht="12.75">
      <c r="A6940">
        <v>1148</v>
      </c>
      <c r="B6940">
        <v>1135</v>
      </c>
      <c r="C6940" s="187">
        <v>26.5</v>
      </c>
      <c r="D6940">
        <v>0</v>
      </c>
    </row>
    <row r="6941" spans="1:4" ht="12.75">
      <c r="A6941">
        <v>1148</v>
      </c>
      <c r="B6941">
        <v>1136</v>
      </c>
      <c r="C6941" s="187">
        <v>23.299999237060547</v>
      </c>
      <c r="D6941">
        <v>0</v>
      </c>
    </row>
    <row r="6942" spans="1:4" ht="12.75">
      <c r="A6942">
        <v>1148</v>
      </c>
      <c r="B6942">
        <v>1137</v>
      </c>
      <c r="C6942" s="187">
        <v>28.200000762939453</v>
      </c>
      <c r="D6942">
        <v>0</v>
      </c>
    </row>
    <row r="6943" spans="1:4" ht="12.75">
      <c r="A6943">
        <v>1148</v>
      </c>
      <c r="B6943">
        <v>1138</v>
      </c>
      <c r="C6943" s="187">
        <v>33</v>
      </c>
      <c r="D6943">
        <v>0</v>
      </c>
    </row>
    <row r="6944" spans="1:4" ht="12.75">
      <c r="A6944">
        <v>1148</v>
      </c>
      <c r="B6944">
        <v>1139</v>
      </c>
      <c r="C6944" s="187">
        <v>26.100000381469727</v>
      </c>
      <c r="D6944">
        <v>0</v>
      </c>
    </row>
    <row r="6945" spans="1:4" ht="12.75">
      <c r="A6945">
        <v>1148</v>
      </c>
      <c r="B6945">
        <v>1140</v>
      </c>
      <c r="C6945" s="187">
        <v>17.200000762939453</v>
      </c>
      <c r="D6945">
        <v>0</v>
      </c>
    </row>
    <row r="6946" spans="1:4" ht="12.75">
      <c r="A6946">
        <v>1148</v>
      </c>
      <c r="B6946">
        <v>1146</v>
      </c>
      <c r="C6946" s="187">
        <v>11.399999618530273</v>
      </c>
      <c r="D6946">
        <v>0</v>
      </c>
    </row>
    <row r="6947" spans="1:4" ht="12.75">
      <c r="A6947">
        <v>1148</v>
      </c>
      <c r="B6947">
        <v>1147</v>
      </c>
      <c r="C6947" s="187">
        <v>5.199999809265137</v>
      </c>
      <c r="D6947">
        <v>0</v>
      </c>
    </row>
    <row r="6948" spans="1:4" ht="12.75">
      <c r="A6948">
        <v>1148</v>
      </c>
      <c r="B6948">
        <v>1149</v>
      </c>
      <c r="C6948" s="187">
        <v>9.199999809265137</v>
      </c>
      <c r="D6948">
        <v>0</v>
      </c>
    </row>
    <row r="6949" spans="1:4" ht="12.75">
      <c r="A6949">
        <v>1148</v>
      </c>
      <c r="B6949">
        <v>1150</v>
      </c>
      <c r="C6949" s="187">
        <v>13.100000381469727</v>
      </c>
      <c r="D6949">
        <v>0</v>
      </c>
    </row>
    <row r="6950" spans="1:4" ht="12.75">
      <c r="A6950">
        <v>1148</v>
      </c>
      <c r="B6950">
        <v>1151</v>
      </c>
      <c r="C6950" s="187">
        <v>16.299999237060547</v>
      </c>
      <c r="D6950">
        <v>0</v>
      </c>
    </row>
    <row r="6951" spans="1:4" ht="12.75">
      <c r="A6951">
        <v>1148</v>
      </c>
      <c r="B6951">
        <v>1152</v>
      </c>
      <c r="C6951" s="187">
        <v>18.299999237060547</v>
      </c>
      <c r="D6951">
        <v>0</v>
      </c>
    </row>
    <row r="6952" spans="1:4" ht="12.75">
      <c r="A6952">
        <v>1148</v>
      </c>
      <c r="B6952">
        <v>1153</v>
      </c>
      <c r="C6952" s="187">
        <v>21.5</v>
      </c>
      <c r="D6952">
        <v>0</v>
      </c>
    </row>
    <row r="6953" spans="1:4" ht="12.75">
      <c r="A6953">
        <v>1149</v>
      </c>
      <c r="B6953">
        <v>1107</v>
      </c>
      <c r="C6953" s="187">
        <v>13.300000190734863</v>
      </c>
      <c r="D6953">
        <v>0</v>
      </c>
    </row>
    <row r="6954" spans="1:4" ht="12.75">
      <c r="A6954">
        <v>1149</v>
      </c>
      <c r="B6954">
        <v>1135</v>
      </c>
      <c r="C6954" s="187">
        <v>18.100000381469727</v>
      </c>
      <c r="D6954">
        <v>0</v>
      </c>
    </row>
    <row r="6955" spans="1:4" ht="12.75">
      <c r="A6955">
        <v>1149</v>
      </c>
      <c r="B6955">
        <v>1136</v>
      </c>
      <c r="C6955" s="187">
        <v>15.699999809265137</v>
      </c>
      <c r="D6955">
        <v>0</v>
      </c>
    </row>
    <row r="6956" spans="1:4" ht="12.75">
      <c r="A6956">
        <v>1149</v>
      </c>
      <c r="B6956">
        <v>1137</v>
      </c>
      <c r="C6956" s="187">
        <v>21.799999237060547</v>
      </c>
      <c r="D6956">
        <v>0</v>
      </c>
    </row>
    <row r="6957" spans="1:4" ht="12.75">
      <c r="A6957">
        <v>1149</v>
      </c>
      <c r="B6957">
        <v>1139</v>
      </c>
      <c r="C6957" s="187">
        <v>21.5</v>
      </c>
      <c r="D6957">
        <v>0</v>
      </c>
    </row>
    <row r="6958" spans="1:4" ht="12.75">
      <c r="A6958">
        <v>1149</v>
      </c>
      <c r="B6958">
        <v>1140</v>
      </c>
      <c r="C6958" s="187">
        <v>16.399999618530273</v>
      </c>
      <c r="D6958">
        <v>0</v>
      </c>
    </row>
    <row r="6959" spans="1:4" ht="12.75">
      <c r="A6959">
        <v>1149</v>
      </c>
      <c r="B6959">
        <v>1142</v>
      </c>
      <c r="C6959" s="187">
        <v>22.100000381469727</v>
      </c>
      <c r="D6959">
        <v>0</v>
      </c>
    </row>
    <row r="6960" spans="1:4" ht="12.75">
      <c r="A6960">
        <v>1149</v>
      </c>
      <c r="B6960">
        <v>1143</v>
      </c>
      <c r="C6960" s="187">
        <v>18</v>
      </c>
      <c r="D6960">
        <v>0</v>
      </c>
    </row>
    <row r="6961" spans="1:4" ht="12.75">
      <c r="A6961">
        <v>1149</v>
      </c>
      <c r="B6961">
        <v>1144</v>
      </c>
      <c r="C6961" s="187">
        <v>19.399999618530273</v>
      </c>
      <c r="D6961">
        <v>0</v>
      </c>
    </row>
    <row r="6962" spans="1:4" ht="12.75">
      <c r="A6962">
        <v>1149</v>
      </c>
      <c r="B6962">
        <v>1146</v>
      </c>
      <c r="C6962" s="187">
        <v>17.100000381469727</v>
      </c>
      <c r="D6962">
        <v>0</v>
      </c>
    </row>
    <row r="6963" spans="1:4" ht="12.75">
      <c r="A6963">
        <v>1149</v>
      </c>
      <c r="B6963">
        <v>1147</v>
      </c>
      <c r="C6963" s="187">
        <v>10.300000190734863</v>
      </c>
      <c r="D6963">
        <v>0</v>
      </c>
    </row>
    <row r="6964" spans="1:4" ht="12.75">
      <c r="A6964">
        <v>1149</v>
      </c>
      <c r="B6964">
        <v>1148</v>
      </c>
      <c r="C6964" s="187">
        <v>9.199999809265137</v>
      </c>
      <c r="D6964">
        <v>0</v>
      </c>
    </row>
    <row r="6965" spans="1:4" ht="12.75">
      <c r="A6965">
        <v>1149</v>
      </c>
      <c r="B6965">
        <v>1150</v>
      </c>
      <c r="C6965" s="187">
        <v>4</v>
      </c>
      <c r="D6965">
        <v>0</v>
      </c>
    </row>
    <row r="6966" spans="1:4" ht="12.75">
      <c r="A6966">
        <v>1149</v>
      </c>
      <c r="B6966">
        <v>1151</v>
      </c>
      <c r="C6966" s="187">
        <v>7.199999809265137</v>
      </c>
      <c r="D6966">
        <v>0</v>
      </c>
    </row>
    <row r="6967" spans="1:4" ht="12.75">
      <c r="A6967">
        <v>1149</v>
      </c>
      <c r="B6967">
        <v>1153</v>
      </c>
      <c r="C6967" s="187">
        <v>12.5</v>
      </c>
      <c r="D6967">
        <v>0</v>
      </c>
    </row>
    <row r="6968" spans="1:4" ht="12.75">
      <c r="A6968">
        <v>1149</v>
      </c>
      <c r="B6968">
        <v>1155</v>
      </c>
      <c r="C6968" s="187">
        <v>22.200000762939453</v>
      </c>
      <c r="D6968">
        <v>0</v>
      </c>
    </row>
    <row r="6969" spans="1:4" ht="12.75">
      <c r="A6969">
        <v>1150</v>
      </c>
      <c r="B6969">
        <v>1110</v>
      </c>
      <c r="C6969" s="187">
        <v>4.900000095367432</v>
      </c>
      <c r="D6969">
        <v>0</v>
      </c>
    </row>
    <row r="6970" spans="1:4" ht="12.75">
      <c r="A6970">
        <v>1150</v>
      </c>
      <c r="B6970">
        <v>1135</v>
      </c>
      <c r="C6970" s="187">
        <v>16</v>
      </c>
      <c r="D6970">
        <v>0</v>
      </c>
    </row>
    <row r="6971" spans="1:4" ht="12.75">
      <c r="A6971">
        <v>1150</v>
      </c>
      <c r="B6971">
        <v>1136</v>
      </c>
      <c r="C6971" s="187">
        <v>14.5</v>
      </c>
      <c r="D6971">
        <v>0</v>
      </c>
    </row>
    <row r="6972" spans="1:4" ht="12.75">
      <c r="A6972">
        <v>1150</v>
      </c>
      <c r="B6972">
        <v>1137</v>
      </c>
      <c r="C6972" s="187">
        <v>21</v>
      </c>
      <c r="D6972">
        <v>0</v>
      </c>
    </row>
    <row r="6973" spans="1:4" ht="12.75">
      <c r="A6973">
        <v>1150</v>
      </c>
      <c r="B6973">
        <v>1139</v>
      </c>
      <c r="C6973" s="187">
        <v>21.700000762939453</v>
      </c>
      <c r="D6973">
        <v>0</v>
      </c>
    </row>
    <row r="6974" spans="1:4" ht="12.75">
      <c r="A6974">
        <v>1150</v>
      </c>
      <c r="B6974">
        <v>1140</v>
      </c>
      <c r="C6974" s="187">
        <v>18.5</v>
      </c>
      <c r="D6974">
        <v>0</v>
      </c>
    </row>
    <row r="6975" spans="1:4" ht="12.75">
      <c r="A6975">
        <v>1150</v>
      </c>
      <c r="B6975">
        <v>1142</v>
      </c>
      <c r="C6975" s="187">
        <v>24.700000762939453</v>
      </c>
      <c r="D6975">
        <v>0</v>
      </c>
    </row>
    <row r="6976" spans="1:4" ht="12.75">
      <c r="A6976">
        <v>1150</v>
      </c>
      <c r="B6976">
        <v>1143</v>
      </c>
      <c r="C6976" s="187">
        <v>21</v>
      </c>
      <c r="D6976">
        <v>0</v>
      </c>
    </row>
    <row r="6977" spans="1:4" ht="12.75">
      <c r="A6977">
        <v>1150</v>
      </c>
      <c r="B6977">
        <v>1144</v>
      </c>
      <c r="C6977" s="187">
        <v>22.700000762939453</v>
      </c>
      <c r="D6977">
        <v>0</v>
      </c>
    </row>
    <row r="6978" spans="1:4" ht="12.75">
      <c r="A6978">
        <v>1150</v>
      </c>
      <c r="B6978">
        <v>1146</v>
      </c>
      <c r="C6978" s="187">
        <v>20.799999237060547</v>
      </c>
      <c r="D6978">
        <v>0</v>
      </c>
    </row>
    <row r="6979" spans="1:4" ht="12.75">
      <c r="A6979">
        <v>1150</v>
      </c>
      <c r="B6979">
        <v>1147</v>
      </c>
      <c r="C6979" s="187">
        <v>14.199999809265137</v>
      </c>
      <c r="D6979">
        <v>0</v>
      </c>
    </row>
    <row r="6980" spans="1:4" ht="12.75">
      <c r="A6980">
        <v>1150</v>
      </c>
      <c r="B6980">
        <v>1148</v>
      </c>
      <c r="C6980" s="187">
        <v>13.100000381469727</v>
      </c>
      <c r="D6980">
        <v>0</v>
      </c>
    </row>
    <row r="6981" spans="1:4" ht="12.75">
      <c r="A6981">
        <v>1150</v>
      </c>
      <c r="B6981">
        <v>1149</v>
      </c>
      <c r="C6981" s="187">
        <v>4</v>
      </c>
      <c r="D6981">
        <v>0</v>
      </c>
    </row>
    <row r="6982" spans="1:4" ht="12.75">
      <c r="A6982">
        <v>1150</v>
      </c>
      <c r="B6982">
        <v>1151</v>
      </c>
      <c r="C6982" s="187">
        <v>4</v>
      </c>
      <c r="D6982">
        <v>0</v>
      </c>
    </row>
    <row r="6983" spans="1:4" ht="12.75">
      <c r="A6983">
        <v>1150</v>
      </c>
      <c r="B6983">
        <v>1155</v>
      </c>
      <c r="C6983" s="187">
        <v>24.100000381469727</v>
      </c>
      <c r="D6983">
        <v>0</v>
      </c>
    </row>
    <row r="6984" spans="1:4" ht="12.75">
      <c r="A6984">
        <v>1151</v>
      </c>
      <c r="B6984">
        <v>1110</v>
      </c>
      <c r="C6984" s="187">
        <v>2.200000047683716</v>
      </c>
      <c r="D6984">
        <v>0</v>
      </c>
    </row>
    <row r="6985" spans="1:4" ht="12.75">
      <c r="A6985">
        <v>1151</v>
      </c>
      <c r="B6985">
        <v>1136</v>
      </c>
      <c r="C6985" s="187">
        <v>11</v>
      </c>
      <c r="D6985">
        <v>0</v>
      </c>
    </row>
    <row r="6986" spans="1:4" ht="12.75">
      <c r="A6986">
        <v>1151</v>
      </c>
      <c r="B6986">
        <v>1139</v>
      </c>
      <c r="C6986" s="187">
        <v>19.200000762939453</v>
      </c>
      <c r="D6986">
        <v>0</v>
      </c>
    </row>
    <row r="6987" spans="1:4" ht="12.75">
      <c r="A6987">
        <v>1151</v>
      </c>
      <c r="B6987">
        <v>1140</v>
      </c>
      <c r="C6987" s="187">
        <v>18</v>
      </c>
      <c r="D6987">
        <v>0</v>
      </c>
    </row>
    <row r="6988" spans="1:4" ht="12.75">
      <c r="A6988">
        <v>1151</v>
      </c>
      <c r="B6988">
        <v>1143</v>
      </c>
      <c r="C6988" s="187">
        <v>21.600000381469727</v>
      </c>
      <c r="D6988">
        <v>0</v>
      </c>
    </row>
    <row r="6989" spans="1:4" ht="12.75">
      <c r="A6989">
        <v>1151</v>
      </c>
      <c r="B6989">
        <v>1144</v>
      </c>
      <c r="C6989" s="187">
        <v>23.5</v>
      </c>
      <c r="D6989">
        <v>0</v>
      </c>
    </row>
    <row r="6990" spans="1:4" ht="12.75">
      <c r="A6990">
        <v>1151</v>
      </c>
      <c r="B6990">
        <v>1146</v>
      </c>
      <c r="C6990" s="187">
        <v>22.899999618530273</v>
      </c>
      <c r="D6990">
        <v>0</v>
      </c>
    </row>
    <row r="6991" spans="1:4" ht="12.75">
      <c r="A6991">
        <v>1151</v>
      </c>
      <c r="B6991">
        <v>1147</v>
      </c>
      <c r="C6991" s="187">
        <v>16.799999237060547</v>
      </c>
      <c r="D6991">
        <v>0</v>
      </c>
    </row>
    <row r="6992" spans="1:4" ht="12.75">
      <c r="A6992">
        <v>1151</v>
      </c>
      <c r="B6992">
        <v>1148</v>
      </c>
      <c r="C6992" s="187">
        <v>16.299999237060547</v>
      </c>
      <c r="D6992">
        <v>0</v>
      </c>
    </row>
    <row r="6993" spans="1:4" ht="12.75">
      <c r="A6993">
        <v>1151</v>
      </c>
      <c r="B6993">
        <v>1149</v>
      </c>
      <c r="C6993" s="187">
        <v>7.199999809265137</v>
      </c>
      <c r="D6993">
        <v>0</v>
      </c>
    </row>
    <row r="6994" spans="1:4" ht="12.75">
      <c r="A6994">
        <v>1151</v>
      </c>
      <c r="B6994">
        <v>1150</v>
      </c>
      <c r="C6994" s="187">
        <v>4</v>
      </c>
      <c r="D6994">
        <v>0</v>
      </c>
    </row>
    <row r="6995" spans="1:4" ht="12.75">
      <c r="A6995">
        <v>1151</v>
      </c>
      <c r="B6995">
        <v>1152</v>
      </c>
      <c r="C6995" s="187">
        <v>2.0999999046325684</v>
      </c>
      <c r="D6995">
        <v>0</v>
      </c>
    </row>
    <row r="6996" spans="1:4" ht="12.75">
      <c r="A6996">
        <v>1151</v>
      </c>
      <c r="B6996">
        <v>1155</v>
      </c>
      <c r="C6996" s="187">
        <v>23</v>
      </c>
      <c r="D6996">
        <v>0</v>
      </c>
    </row>
    <row r="6997" spans="1:4" ht="12.75">
      <c r="A6997">
        <v>1151</v>
      </c>
      <c r="B6997">
        <v>1157</v>
      </c>
      <c r="C6997" s="187">
        <v>9.600000381469727</v>
      </c>
      <c r="D6997">
        <v>0</v>
      </c>
    </row>
    <row r="6998" spans="1:4" ht="12.75">
      <c r="A6998">
        <v>1152</v>
      </c>
      <c r="B6998">
        <v>1110</v>
      </c>
      <c r="C6998" s="187">
        <v>2.5</v>
      </c>
      <c r="D6998">
        <v>0</v>
      </c>
    </row>
    <row r="6999" spans="1:4" ht="12.75">
      <c r="A6999">
        <v>1152</v>
      </c>
      <c r="B6999">
        <v>1135</v>
      </c>
      <c r="C6999" s="187">
        <v>10.399999618530273</v>
      </c>
      <c r="D6999">
        <v>0</v>
      </c>
    </row>
    <row r="7000" spans="1:4" ht="12.75">
      <c r="A7000">
        <v>1152</v>
      </c>
      <c r="B7000">
        <v>1136</v>
      </c>
      <c r="C7000" s="187">
        <v>9.800000190734863</v>
      </c>
      <c r="D7000">
        <v>0</v>
      </c>
    </row>
    <row r="7001" spans="1:4" ht="12.75">
      <c r="A7001">
        <v>1152</v>
      </c>
      <c r="B7001">
        <v>1139</v>
      </c>
      <c r="C7001" s="187">
        <v>18.600000381469727</v>
      </c>
      <c r="D7001">
        <v>0</v>
      </c>
    </row>
    <row r="7002" spans="1:4" ht="12.75">
      <c r="A7002">
        <v>1152</v>
      </c>
      <c r="B7002">
        <v>1140</v>
      </c>
      <c r="C7002" s="187">
        <v>19</v>
      </c>
      <c r="D7002">
        <v>0</v>
      </c>
    </row>
    <row r="7003" spans="1:4" ht="12.75">
      <c r="A7003">
        <v>1152</v>
      </c>
      <c r="B7003">
        <v>1143</v>
      </c>
      <c r="C7003" s="187">
        <v>22.799999237060547</v>
      </c>
      <c r="D7003">
        <v>0</v>
      </c>
    </row>
    <row r="7004" spans="1:4" ht="12.75">
      <c r="A7004">
        <v>1152</v>
      </c>
      <c r="B7004">
        <v>1144</v>
      </c>
      <c r="C7004" s="187">
        <v>24.700000762939453</v>
      </c>
      <c r="D7004">
        <v>0</v>
      </c>
    </row>
    <row r="7005" spans="1:4" ht="12.75">
      <c r="A7005">
        <v>1152</v>
      </c>
      <c r="B7005">
        <v>1146</v>
      </c>
      <c r="C7005" s="187">
        <v>24.399999618530273</v>
      </c>
      <c r="D7005">
        <v>0</v>
      </c>
    </row>
    <row r="7006" spans="1:4" ht="12.75">
      <c r="A7006">
        <v>1152</v>
      </c>
      <c r="B7006">
        <v>1147</v>
      </c>
      <c r="C7006" s="187">
        <v>18.5</v>
      </c>
      <c r="D7006">
        <v>0</v>
      </c>
    </row>
    <row r="7007" spans="1:4" ht="12.75">
      <c r="A7007">
        <v>1152</v>
      </c>
      <c r="B7007">
        <v>1148</v>
      </c>
      <c r="C7007" s="187">
        <v>18.299999237060547</v>
      </c>
      <c r="D7007">
        <v>0</v>
      </c>
    </row>
    <row r="7008" spans="1:4" ht="12.75">
      <c r="A7008">
        <v>1152</v>
      </c>
      <c r="B7008">
        <v>1151</v>
      </c>
      <c r="C7008" s="187">
        <v>2.0999999046325684</v>
      </c>
      <c r="D7008">
        <v>0</v>
      </c>
    </row>
    <row r="7009" spans="1:4" ht="12.75">
      <c r="A7009">
        <v>1152</v>
      </c>
      <c r="B7009">
        <v>1153</v>
      </c>
      <c r="C7009" s="187">
        <v>3.5999999046325684</v>
      </c>
      <c r="D7009">
        <v>0</v>
      </c>
    </row>
    <row r="7010" spans="1:4" ht="12.75">
      <c r="A7010">
        <v>1152</v>
      </c>
      <c r="B7010">
        <v>1155</v>
      </c>
      <c r="C7010" s="187">
        <v>22.899999618530273</v>
      </c>
      <c r="D7010">
        <v>0</v>
      </c>
    </row>
    <row r="7011" spans="1:4" ht="12.75">
      <c r="A7011">
        <v>1152</v>
      </c>
      <c r="B7011">
        <v>1157</v>
      </c>
      <c r="C7011" s="187">
        <v>9</v>
      </c>
      <c r="D7011">
        <v>0</v>
      </c>
    </row>
    <row r="7012" spans="1:4" ht="12.75">
      <c r="A7012">
        <v>1153</v>
      </c>
      <c r="B7012">
        <v>1110</v>
      </c>
      <c r="C7012" s="187">
        <v>5.400000095367432</v>
      </c>
      <c r="D7012">
        <v>0</v>
      </c>
    </row>
    <row r="7013" spans="1:4" ht="12.75">
      <c r="A7013">
        <v>1153</v>
      </c>
      <c r="B7013">
        <v>1133</v>
      </c>
      <c r="C7013" s="187">
        <v>4.599999904632568</v>
      </c>
      <c r="D7013">
        <v>0</v>
      </c>
    </row>
    <row r="7014" spans="1:4" ht="12.75">
      <c r="A7014">
        <v>1153</v>
      </c>
      <c r="B7014">
        <v>1135</v>
      </c>
      <c r="C7014" s="187">
        <v>7.800000190734863</v>
      </c>
      <c r="D7014">
        <v>0</v>
      </c>
    </row>
    <row r="7015" spans="1:4" ht="12.75">
      <c r="A7015">
        <v>1153</v>
      </c>
      <c r="B7015">
        <v>1136</v>
      </c>
      <c r="C7015" s="187">
        <v>7.800000190734863</v>
      </c>
      <c r="D7015">
        <v>0</v>
      </c>
    </row>
    <row r="7016" spans="1:4" ht="12.75">
      <c r="A7016">
        <v>1153</v>
      </c>
      <c r="B7016">
        <v>1139</v>
      </c>
      <c r="C7016" s="187">
        <v>17.5</v>
      </c>
      <c r="D7016">
        <v>0</v>
      </c>
    </row>
    <row r="7017" spans="1:4" ht="12.75">
      <c r="A7017">
        <v>1153</v>
      </c>
      <c r="B7017">
        <v>1140</v>
      </c>
      <c r="C7017" s="187">
        <v>20</v>
      </c>
      <c r="D7017">
        <v>0</v>
      </c>
    </row>
    <row r="7018" spans="1:4" ht="12.75">
      <c r="A7018">
        <v>1153</v>
      </c>
      <c r="B7018">
        <v>1142</v>
      </c>
      <c r="C7018" s="187">
        <v>25.799999237060547</v>
      </c>
      <c r="D7018">
        <v>0</v>
      </c>
    </row>
    <row r="7019" spans="1:4" ht="12.75">
      <c r="A7019">
        <v>1153</v>
      </c>
      <c r="B7019">
        <v>1143</v>
      </c>
      <c r="C7019" s="187">
        <v>24.299999237060547</v>
      </c>
      <c r="D7019">
        <v>0</v>
      </c>
    </row>
    <row r="7020" spans="1:4" ht="12.75">
      <c r="A7020">
        <v>1153</v>
      </c>
      <c r="B7020">
        <v>1144</v>
      </c>
      <c r="C7020" s="187">
        <v>26.299999237060547</v>
      </c>
      <c r="D7020">
        <v>0</v>
      </c>
    </row>
    <row r="7021" spans="1:4" ht="12.75">
      <c r="A7021">
        <v>1153</v>
      </c>
      <c r="B7021">
        <v>1146</v>
      </c>
      <c r="C7021" s="187">
        <v>26.700000762939453</v>
      </c>
      <c r="D7021">
        <v>0</v>
      </c>
    </row>
    <row r="7022" spans="1:4" ht="12.75">
      <c r="A7022">
        <v>1153</v>
      </c>
      <c r="B7022">
        <v>1147</v>
      </c>
      <c r="C7022" s="187">
        <v>21.299999237060547</v>
      </c>
      <c r="D7022">
        <v>0</v>
      </c>
    </row>
    <row r="7023" spans="1:4" ht="12.75">
      <c r="A7023">
        <v>1153</v>
      </c>
      <c r="B7023">
        <v>1148</v>
      </c>
      <c r="C7023" s="187">
        <v>21.5</v>
      </c>
      <c r="D7023">
        <v>0</v>
      </c>
    </row>
    <row r="7024" spans="1:4" ht="12.75">
      <c r="A7024">
        <v>1153</v>
      </c>
      <c r="B7024">
        <v>1149</v>
      </c>
      <c r="C7024" s="187">
        <v>12.5</v>
      </c>
      <c r="D7024">
        <v>0</v>
      </c>
    </row>
    <row r="7025" spans="1:4" ht="12.75">
      <c r="A7025">
        <v>1153</v>
      </c>
      <c r="B7025">
        <v>1152</v>
      </c>
      <c r="C7025" s="187">
        <v>3.5999999046325684</v>
      </c>
      <c r="D7025">
        <v>0</v>
      </c>
    </row>
    <row r="7026" spans="1:4" ht="12.75">
      <c r="A7026">
        <v>1153</v>
      </c>
      <c r="B7026">
        <v>1155</v>
      </c>
      <c r="C7026" s="187">
        <v>23</v>
      </c>
      <c r="D7026">
        <v>0</v>
      </c>
    </row>
    <row r="7027" spans="1:4" ht="12.75">
      <c r="A7027">
        <v>1155</v>
      </c>
      <c r="B7027">
        <v>1136</v>
      </c>
      <c r="C7027" s="187">
        <v>16.299999237060547</v>
      </c>
      <c r="D7027">
        <v>0</v>
      </c>
    </row>
    <row r="7028" spans="1:4" ht="12.75">
      <c r="A7028">
        <v>1155</v>
      </c>
      <c r="B7028">
        <v>1139</v>
      </c>
      <c r="C7028" s="187">
        <v>8.5</v>
      </c>
      <c r="D7028">
        <v>0</v>
      </c>
    </row>
    <row r="7029" spans="1:4" ht="12.75">
      <c r="A7029">
        <v>1155</v>
      </c>
      <c r="B7029">
        <v>1140</v>
      </c>
      <c r="C7029" s="187">
        <v>7</v>
      </c>
      <c r="D7029">
        <v>0</v>
      </c>
    </row>
    <row r="7030" spans="1:4" ht="12.75">
      <c r="A7030">
        <v>1155</v>
      </c>
      <c r="B7030">
        <v>1141</v>
      </c>
      <c r="C7030" s="187">
        <v>7.800000190734863</v>
      </c>
      <c r="D7030">
        <v>0</v>
      </c>
    </row>
    <row r="7031" spans="1:4" ht="12.75">
      <c r="A7031">
        <v>1155</v>
      </c>
      <c r="B7031">
        <v>1142</v>
      </c>
      <c r="C7031" s="187">
        <v>6.300000190734863</v>
      </c>
      <c r="D7031">
        <v>0</v>
      </c>
    </row>
    <row r="7032" spans="1:4" ht="12.75">
      <c r="A7032">
        <v>1155</v>
      </c>
      <c r="B7032">
        <v>1143</v>
      </c>
      <c r="C7032" s="187">
        <v>10.100000381469727</v>
      </c>
      <c r="D7032">
        <v>0</v>
      </c>
    </row>
    <row r="7033" spans="1:4" ht="12.75">
      <c r="A7033">
        <v>1155</v>
      </c>
      <c r="B7033">
        <v>1144</v>
      </c>
      <c r="C7033" s="187">
        <v>11.800000190734863</v>
      </c>
      <c r="D7033">
        <v>0</v>
      </c>
    </row>
    <row r="7034" spans="1:4" ht="12.75">
      <c r="A7034">
        <v>1155</v>
      </c>
      <c r="B7034">
        <v>1149</v>
      </c>
      <c r="C7034" s="187">
        <v>22.200000762939453</v>
      </c>
      <c r="D7034">
        <v>0</v>
      </c>
    </row>
    <row r="7035" spans="1:4" ht="12.75">
      <c r="A7035">
        <v>1155</v>
      </c>
      <c r="B7035">
        <v>1150</v>
      </c>
      <c r="C7035" s="187">
        <v>24.100000381469727</v>
      </c>
      <c r="D7035">
        <v>0</v>
      </c>
    </row>
    <row r="7036" spans="1:4" ht="12.75">
      <c r="A7036">
        <v>1155</v>
      </c>
      <c r="B7036">
        <v>1151</v>
      </c>
      <c r="C7036" s="187">
        <v>23</v>
      </c>
      <c r="D7036">
        <v>0</v>
      </c>
    </row>
    <row r="7037" spans="1:4" ht="12.75">
      <c r="A7037">
        <v>1155</v>
      </c>
      <c r="B7037">
        <v>1152</v>
      </c>
      <c r="C7037" s="187">
        <v>22.899999618530273</v>
      </c>
      <c r="D7037">
        <v>0</v>
      </c>
    </row>
    <row r="7038" spans="1:4" ht="12.75">
      <c r="A7038">
        <v>1155</v>
      </c>
      <c r="B7038">
        <v>1153</v>
      </c>
      <c r="C7038" s="187">
        <v>23</v>
      </c>
      <c r="D7038">
        <v>0</v>
      </c>
    </row>
    <row r="7039" spans="1:4" ht="12.75">
      <c r="A7039">
        <v>1156</v>
      </c>
      <c r="B7039">
        <v>1102</v>
      </c>
      <c r="C7039" s="187">
        <v>10.600000381469727</v>
      </c>
      <c r="D7039">
        <v>0</v>
      </c>
    </row>
    <row r="7040" spans="1:4" ht="12.75">
      <c r="A7040">
        <v>1156</v>
      </c>
      <c r="B7040">
        <v>1103</v>
      </c>
      <c r="C7040" s="187">
        <v>13.199999809265137</v>
      </c>
      <c r="D7040">
        <v>0</v>
      </c>
    </row>
    <row r="7041" spans="1:4" ht="12.75">
      <c r="A7041">
        <v>1156</v>
      </c>
      <c r="B7041">
        <v>1114</v>
      </c>
      <c r="C7041" s="187">
        <v>15</v>
      </c>
      <c r="D7041">
        <v>0</v>
      </c>
    </row>
    <row r="7042" spans="1:4" ht="12.75">
      <c r="A7042">
        <v>1156</v>
      </c>
      <c r="B7042">
        <v>1115</v>
      </c>
      <c r="C7042" s="187">
        <v>12.699999809265137</v>
      </c>
      <c r="D7042">
        <v>0</v>
      </c>
    </row>
    <row r="7043" spans="1:4" ht="12.75">
      <c r="A7043">
        <v>1156</v>
      </c>
      <c r="B7043">
        <v>1116</v>
      </c>
      <c r="C7043" s="187">
        <v>9.100000381469727</v>
      </c>
      <c r="D7043">
        <v>0</v>
      </c>
    </row>
    <row r="7044" spans="1:4" ht="12.75">
      <c r="A7044">
        <v>1156</v>
      </c>
      <c r="B7044">
        <v>1117</v>
      </c>
      <c r="C7044" s="187">
        <v>9</v>
      </c>
      <c r="D7044">
        <v>0</v>
      </c>
    </row>
    <row r="7045" spans="1:4" ht="12.75">
      <c r="A7045">
        <v>1156</v>
      </c>
      <c r="B7045">
        <v>1118</v>
      </c>
      <c r="C7045" s="187">
        <v>6.099999904632568</v>
      </c>
      <c r="D7045">
        <v>0</v>
      </c>
    </row>
    <row r="7046" spans="1:4" ht="12.75">
      <c r="A7046">
        <v>1156</v>
      </c>
      <c r="B7046">
        <v>1119</v>
      </c>
      <c r="C7046" s="187">
        <v>8.100000381469727</v>
      </c>
      <c r="D7046">
        <v>0</v>
      </c>
    </row>
    <row r="7047" spans="1:4" ht="12.75">
      <c r="A7047">
        <v>1156</v>
      </c>
      <c r="B7047">
        <v>1120</v>
      </c>
      <c r="C7047" s="187">
        <v>11.899999618530273</v>
      </c>
      <c r="D7047">
        <v>0</v>
      </c>
    </row>
    <row r="7048" spans="1:4" ht="12.75">
      <c r="A7048">
        <v>1156</v>
      </c>
      <c r="B7048">
        <v>1121</v>
      </c>
      <c r="C7048" s="187">
        <v>13.600000381469727</v>
      </c>
      <c r="D7048">
        <v>0</v>
      </c>
    </row>
    <row r="7049" spans="1:4" ht="12.75">
      <c r="A7049">
        <v>1156</v>
      </c>
      <c r="B7049">
        <v>1122</v>
      </c>
      <c r="C7049" s="187">
        <v>11.399999618530273</v>
      </c>
      <c r="D7049">
        <v>0</v>
      </c>
    </row>
    <row r="7050" spans="1:4" ht="12.75">
      <c r="A7050">
        <v>1156</v>
      </c>
      <c r="B7050">
        <v>1123</v>
      </c>
      <c r="C7050" s="187">
        <v>14.399999618530273</v>
      </c>
      <c r="D7050">
        <v>0</v>
      </c>
    </row>
    <row r="7051" spans="1:4" ht="12.75">
      <c r="A7051">
        <v>1156</v>
      </c>
      <c r="B7051">
        <v>1124</v>
      </c>
      <c r="C7051" s="187">
        <v>16.200000762939453</v>
      </c>
      <c r="D7051">
        <v>0</v>
      </c>
    </row>
    <row r="7052" spans="1:4" ht="12.75">
      <c r="A7052">
        <v>1156</v>
      </c>
      <c r="B7052">
        <v>1125</v>
      </c>
      <c r="C7052" s="187">
        <v>15</v>
      </c>
      <c r="D7052">
        <v>0</v>
      </c>
    </row>
    <row r="7053" spans="1:4" ht="12.75">
      <c r="A7053">
        <v>1157</v>
      </c>
      <c r="B7053">
        <v>1108</v>
      </c>
      <c r="C7053" s="187">
        <v>4</v>
      </c>
      <c r="D7053">
        <v>0</v>
      </c>
    </row>
    <row r="7054" spans="1:4" ht="12.75">
      <c r="A7054">
        <v>1157</v>
      </c>
      <c r="B7054">
        <v>1110</v>
      </c>
      <c r="C7054" s="187">
        <v>7.699999809265137</v>
      </c>
      <c r="D7054">
        <v>0</v>
      </c>
    </row>
    <row r="7055" spans="1:4" ht="12.75">
      <c r="A7055">
        <v>1157</v>
      </c>
      <c r="B7055">
        <v>1151</v>
      </c>
      <c r="C7055" s="187">
        <v>9.600000381469727</v>
      </c>
      <c r="D7055">
        <v>0</v>
      </c>
    </row>
    <row r="7056" spans="1:4" ht="12.75">
      <c r="A7056">
        <v>1157</v>
      </c>
      <c r="B7056">
        <v>1152</v>
      </c>
      <c r="C7056" s="187">
        <v>9</v>
      </c>
      <c r="D7056">
        <v>0</v>
      </c>
    </row>
    <row r="7057" spans="1:4" ht="12.75">
      <c r="A7057">
        <v>1157</v>
      </c>
      <c r="B7057">
        <v>1158</v>
      </c>
      <c r="C7057" s="187">
        <v>7.800000190734863</v>
      </c>
      <c r="D7057">
        <v>0</v>
      </c>
    </row>
    <row r="7058" spans="1:4" ht="12.75">
      <c r="A7058">
        <v>1158</v>
      </c>
      <c r="B7058">
        <v>1108</v>
      </c>
      <c r="C7058" s="187">
        <v>4.300000190734863</v>
      </c>
      <c r="D7058">
        <v>0</v>
      </c>
    </row>
    <row r="7059" spans="1:4" ht="12.75">
      <c r="A7059">
        <v>1158</v>
      </c>
      <c r="B7059">
        <v>1110</v>
      </c>
      <c r="C7059" s="187">
        <v>14.699999809265137</v>
      </c>
      <c r="D7059">
        <v>0</v>
      </c>
    </row>
    <row r="7060" spans="1:4" ht="12.75">
      <c r="A7060">
        <v>1158</v>
      </c>
      <c r="B7060">
        <v>1129</v>
      </c>
      <c r="C7060" s="187">
        <v>10.100000381469727</v>
      </c>
      <c r="D7060">
        <v>0</v>
      </c>
    </row>
    <row r="7061" spans="1:4" ht="12.75">
      <c r="A7061">
        <v>1158</v>
      </c>
      <c r="B7061">
        <v>1131</v>
      </c>
      <c r="C7061" s="187">
        <v>5.800000190734863</v>
      </c>
      <c r="D7061">
        <v>0</v>
      </c>
    </row>
    <row r="7062" spans="1:4" ht="12.75">
      <c r="A7062">
        <v>1158</v>
      </c>
      <c r="B7062">
        <v>1132</v>
      </c>
      <c r="C7062" s="187">
        <v>9.899999618530273</v>
      </c>
      <c r="D7062">
        <v>0</v>
      </c>
    </row>
    <row r="7063" spans="1:4" ht="12.75">
      <c r="A7063">
        <v>1158</v>
      </c>
      <c r="B7063">
        <v>1133</v>
      </c>
      <c r="C7063" s="187">
        <v>4.800000190734863</v>
      </c>
      <c r="D7063">
        <v>0</v>
      </c>
    </row>
    <row r="7064" spans="1:4" ht="12.75">
      <c r="A7064">
        <v>1158</v>
      </c>
      <c r="B7064">
        <v>1134</v>
      </c>
      <c r="C7064" s="187">
        <v>10.5</v>
      </c>
      <c r="D7064">
        <v>0</v>
      </c>
    </row>
    <row r="7065" spans="1:4" ht="12.75">
      <c r="A7065">
        <v>1158</v>
      </c>
      <c r="B7065">
        <v>1135</v>
      </c>
      <c r="C7065" s="187">
        <v>9.199999809265137</v>
      </c>
      <c r="D7065">
        <v>0</v>
      </c>
    </row>
    <row r="7066" spans="1:4" ht="12.75">
      <c r="A7066">
        <v>1158</v>
      </c>
      <c r="B7066">
        <v>1157</v>
      </c>
      <c r="C7066" s="187">
        <v>7.800000190734863</v>
      </c>
      <c r="D7066">
        <v>0</v>
      </c>
    </row>
    <row r="7067" spans="1:4" ht="12.75">
      <c r="A7067">
        <v>2000</v>
      </c>
      <c r="B7067">
        <v>2001</v>
      </c>
      <c r="D7067">
        <v>0</v>
      </c>
    </row>
    <row r="7068" spans="1:4" ht="12.75">
      <c r="A7068">
        <v>2000</v>
      </c>
      <c r="B7068">
        <v>2002</v>
      </c>
      <c r="D7068">
        <v>0</v>
      </c>
    </row>
    <row r="7069" spans="1:4" ht="12.75">
      <c r="A7069">
        <v>2000</v>
      </c>
      <c r="B7069">
        <v>2003</v>
      </c>
      <c r="D7069">
        <v>0</v>
      </c>
    </row>
    <row r="7070" spans="1:4" ht="12.75">
      <c r="A7070">
        <v>2000</v>
      </c>
      <c r="B7070">
        <v>2005</v>
      </c>
      <c r="D7070">
        <v>0</v>
      </c>
    </row>
    <row r="7071" spans="1:4" ht="12.75">
      <c r="A7071">
        <v>2001</v>
      </c>
      <c r="B7071">
        <v>2000</v>
      </c>
      <c r="D7071">
        <v>0</v>
      </c>
    </row>
    <row r="7072" spans="1:4" ht="12.75">
      <c r="A7072">
        <v>2001</v>
      </c>
      <c r="B7072">
        <v>2002</v>
      </c>
      <c r="D7072">
        <v>0</v>
      </c>
    </row>
    <row r="7073" spans="1:4" ht="12.75">
      <c r="A7073">
        <v>2001</v>
      </c>
      <c r="B7073">
        <v>2003</v>
      </c>
      <c r="D7073">
        <v>0</v>
      </c>
    </row>
    <row r="7074" spans="1:4" ht="12.75">
      <c r="A7074">
        <v>2001</v>
      </c>
      <c r="B7074">
        <v>2004</v>
      </c>
      <c r="D7074">
        <v>0</v>
      </c>
    </row>
    <row r="7075" spans="1:4" ht="12.75">
      <c r="A7075">
        <v>2001</v>
      </c>
      <c r="B7075">
        <v>2005</v>
      </c>
      <c r="D7075">
        <v>0</v>
      </c>
    </row>
    <row r="7076" spans="1:4" ht="12.75">
      <c r="A7076">
        <v>2001</v>
      </c>
      <c r="B7076">
        <v>2009</v>
      </c>
      <c r="D7076">
        <v>0</v>
      </c>
    </row>
    <row r="7077" spans="1:4" ht="12.75">
      <c r="A7077">
        <v>2002</v>
      </c>
      <c r="B7077">
        <v>2000</v>
      </c>
      <c r="D7077">
        <v>0</v>
      </c>
    </row>
    <row r="7078" spans="1:4" ht="12.75">
      <c r="A7078">
        <v>2002</v>
      </c>
      <c r="B7078">
        <v>2001</v>
      </c>
      <c r="D7078">
        <v>0</v>
      </c>
    </row>
    <row r="7079" spans="1:4" ht="12.75">
      <c r="A7079">
        <v>2002</v>
      </c>
      <c r="B7079">
        <v>2004</v>
      </c>
      <c r="D7079">
        <v>0</v>
      </c>
    </row>
    <row r="7080" spans="1:4" ht="12.75">
      <c r="A7080">
        <v>2002</v>
      </c>
      <c r="B7080">
        <v>2007</v>
      </c>
      <c r="D7080">
        <v>0</v>
      </c>
    </row>
    <row r="7081" spans="1:4" ht="12.75">
      <c r="A7081">
        <v>2003</v>
      </c>
      <c r="B7081">
        <v>2000</v>
      </c>
      <c r="D7081">
        <v>0</v>
      </c>
    </row>
    <row r="7082" spans="1:4" ht="12.75">
      <c r="A7082">
        <v>2003</v>
      </c>
      <c r="B7082">
        <v>2001</v>
      </c>
      <c r="D7082">
        <v>0</v>
      </c>
    </row>
    <row r="7083" spans="1:4" ht="12.75">
      <c r="A7083">
        <v>2003</v>
      </c>
      <c r="B7083">
        <v>2005</v>
      </c>
      <c r="D7083">
        <v>0</v>
      </c>
    </row>
    <row r="7084" spans="1:4" ht="12.75">
      <c r="A7084">
        <v>2004</v>
      </c>
      <c r="B7084">
        <v>2001</v>
      </c>
      <c r="D7084">
        <v>0</v>
      </c>
    </row>
    <row r="7085" spans="1:4" ht="12.75">
      <c r="A7085">
        <v>2004</v>
      </c>
      <c r="B7085">
        <v>2002</v>
      </c>
      <c r="D7085">
        <v>0</v>
      </c>
    </row>
    <row r="7086" spans="1:4" ht="12.75">
      <c r="A7086">
        <v>2004</v>
      </c>
      <c r="B7086">
        <v>2007</v>
      </c>
      <c r="D7086">
        <v>0</v>
      </c>
    </row>
    <row r="7087" spans="1:4" ht="12.75">
      <c r="A7087">
        <v>2004</v>
      </c>
      <c r="B7087">
        <v>2009</v>
      </c>
      <c r="D7087">
        <v>0</v>
      </c>
    </row>
    <row r="7088" spans="1:4" ht="12.75">
      <c r="A7088">
        <v>2005</v>
      </c>
      <c r="B7088">
        <v>2000</v>
      </c>
      <c r="D7088">
        <v>0</v>
      </c>
    </row>
    <row r="7089" spans="1:4" ht="12.75">
      <c r="A7089">
        <v>2005</v>
      </c>
      <c r="B7089">
        <v>2001</v>
      </c>
      <c r="D7089">
        <v>0</v>
      </c>
    </row>
    <row r="7090" spans="1:4" ht="12.75">
      <c r="A7090">
        <v>2005</v>
      </c>
      <c r="B7090">
        <v>2003</v>
      </c>
      <c r="D7090">
        <v>0</v>
      </c>
    </row>
    <row r="7091" spans="1:4" ht="12.75">
      <c r="A7091">
        <v>2006</v>
      </c>
      <c r="B7091">
        <v>2008</v>
      </c>
      <c r="D7091">
        <v>0</v>
      </c>
    </row>
    <row r="7092" spans="1:4" ht="12.75">
      <c r="A7092">
        <v>2007</v>
      </c>
      <c r="B7092">
        <v>2002</v>
      </c>
      <c r="D7092">
        <v>0</v>
      </c>
    </row>
    <row r="7093" spans="1:4" ht="12.75">
      <c r="A7093">
        <v>2007</v>
      </c>
      <c r="B7093">
        <v>2004</v>
      </c>
      <c r="D7093">
        <v>0</v>
      </c>
    </row>
    <row r="7094" spans="1:4" ht="12.75">
      <c r="A7094">
        <v>2007</v>
      </c>
      <c r="B7094">
        <v>2009</v>
      </c>
      <c r="D7094">
        <v>0</v>
      </c>
    </row>
    <row r="7095" spans="1:4" ht="12.75">
      <c r="A7095">
        <v>2007</v>
      </c>
      <c r="B7095">
        <v>2011</v>
      </c>
      <c r="D7095">
        <v>0</v>
      </c>
    </row>
    <row r="7096" spans="1:4" ht="12.75">
      <c r="A7096">
        <v>2008</v>
      </c>
      <c r="B7096">
        <v>2006</v>
      </c>
      <c r="D7096">
        <v>0</v>
      </c>
    </row>
    <row r="7097" spans="1:4" ht="12.75">
      <c r="A7097">
        <v>2008</v>
      </c>
      <c r="B7097">
        <v>2010</v>
      </c>
      <c r="D7097">
        <v>0</v>
      </c>
    </row>
    <row r="7098" spans="1:4" ht="12.75">
      <c r="A7098">
        <v>2009</v>
      </c>
      <c r="B7098">
        <v>2001</v>
      </c>
      <c r="D7098">
        <v>0</v>
      </c>
    </row>
    <row r="7099" spans="1:4" ht="12.75">
      <c r="A7099">
        <v>2009</v>
      </c>
      <c r="B7099">
        <v>2004</v>
      </c>
      <c r="D7099">
        <v>0</v>
      </c>
    </row>
    <row r="7100" spans="1:4" ht="12.75">
      <c r="A7100">
        <v>2009</v>
      </c>
      <c r="B7100">
        <v>2007</v>
      </c>
      <c r="D7100">
        <v>0</v>
      </c>
    </row>
    <row r="7101" spans="1:4" ht="12.75">
      <c r="A7101">
        <v>2009</v>
      </c>
      <c r="B7101">
        <v>2011</v>
      </c>
      <c r="D7101">
        <v>0</v>
      </c>
    </row>
    <row r="7102" spans="1:4" ht="12.75">
      <c r="A7102">
        <v>2010</v>
      </c>
      <c r="B7102">
        <v>2008</v>
      </c>
      <c r="D7102">
        <v>0</v>
      </c>
    </row>
    <row r="7103" spans="1:4" ht="12.75">
      <c r="A7103">
        <v>2010</v>
      </c>
      <c r="B7103">
        <v>2012</v>
      </c>
      <c r="D7103">
        <v>0</v>
      </c>
    </row>
    <row r="7104" spans="1:4" ht="12.75">
      <c r="A7104">
        <v>2010</v>
      </c>
      <c r="B7104">
        <v>2013</v>
      </c>
      <c r="D7104">
        <v>0</v>
      </c>
    </row>
    <row r="7105" spans="1:4" ht="12.75">
      <c r="A7105">
        <v>2011</v>
      </c>
      <c r="B7105">
        <v>2007</v>
      </c>
      <c r="D7105">
        <v>0</v>
      </c>
    </row>
    <row r="7106" spans="1:4" ht="12.75">
      <c r="A7106">
        <v>2011</v>
      </c>
      <c r="B7106">
        <v>2009</v>
      </c>
      <c r="D7106">
        <v>0</v>
      </c>
    </row>
    <row r="7107" spans="1:4" ht="12.75">
      <c r="A7107">
        <v>2011</v>
      </c>
      <c r="B7107">
        <v>2013</v>
      </c>
      <c r="D7107">
        <v>0</v>
      </c>
    </row>
    <row r="7108" spans="1:4" ht="12.75">
      <c r="A7108">
        <v>2011</v>
      </c>
      <c r="B7108">
        <v>2014</v>
      </c>
      <c r="D7108">
        <v>0</v>
      </c>
    </row>
    <row r="7109" spans="1:4" ht="12.75">
      <c r="A7109">
        <v>2011</v>
      </c>
      <c r="B7109">
        <v>2015</v>
      </c>
      <c r="D7109">
        <v>0</v>
      </c>
    </row>
    <row r="7110" spans="1:4" ht="12.75">
      <c r="A7110">
        <v>2011</v>
      </c>
      <c r="B7110">
        <v>2016</v>
      </c>
      <c r="D7110">
        <v>0</v>
      </c>
    </row>
    <row r="7111" spans="1:4" ht="12.75">
      <c r="A7111">
        <v>2011</v>
      </c>
      <c r="B7111">
        <v>2018</v>
      </c>
      <c r="D7111">
        <v>0</v>
      </c>
    </row>
    <row r="7112" spans="1:4" ht="12.75">
      <c r="A7112">
        <v>2011</v>
      </c>
      <c r="B7112">
        <v>2019</v>
      </c>
      <c r="D7112">
        <v>0</v>
      </c>
    </row>
    <row r="7113" spans="1:4" ht="12.75">
      <c r="A7113">
        <v>2012</v>
      </c>
      <c r="B7113">
        <v>2010</v>
      </c>
      <c r="D7113">
        <v>0</v>
      </c>
    </row>
    <row r="7114" spans="1:4" ht="12.75">
      <c r="A7114">
        <v>2012</v>
      </c>
      <c r="B7114">
        <v>2013</v>
      </c>
      <c r="D7114">
        <v>0</v>
      </c>
    </row>
    <row r="7115" spans="1:4" ht="12.75">
      <c r="A7115">
        <v>2012</v>
      </c>
      <c r="B7115">
        <v>2015</v>
      </c>
      <c r="D7115">
        <v>0</v>
      </c>
    </row>
    <row r="7116" spans="1:4" ht="12.75">
      <c r="A7116">
        <v>2012</v>
      </c>
      <c r="B7116">
        <v>2016</v>
      </c>
      <c r="D7116">
        <v>0</v>
      </c>
    </row>
    <row r="7117" spans="1:4" ht="12.75">
      <c r="A7117">
        <v>2013</v>
      </c>
      <c r="B7117">
        <v>2010</v>
      </c>
      <c r="D7117">
        <v>0</v>
      </c>
    </row>
    <row r="7118" spans="1:4" ht="12.75">
      <c r="A7118">
        <v>2013</v>
      </c>
      <c r="B7118">
        <v>2011</v>
      </c>
      <c r="D7118">
        <v>0</v>
      </c>
    </row>
    <row r="7119" spans="1:4" ht="12.75">
      <c r="A7119">
        <v>2013</v>
      </c>
      <c r="B7119">
        <v>2012</v>
      </c>
      <c r="D7119">
        <v>0</v>
      </c>
    </row>
    <row r="7120" spans="1:4" ht="12.75">
      <c r="A7120">
        <v>2013</v>
      </c>
      <c r="B7120">
        <v>2014</v>
      </c>
      <c r="D7120">
        <v>0</v>
      </c>
    </row>
    <row r="7121" spans="1:4" ht="12.75">
      <c r="A7121">
        <v>2013</v>
      </c>
      <c r="B7121">
        <v>2015</v>
      </c>
      <c r="D7121">
        <v>0</v>
      </c>
    </row>
    <row r="7122" spans="1:4" ht="12.75">
      <c r="A7122">
        <v>2013</v>
      </c>
      <c r="B7122">
        <v>2016</v>
      </c>
      <c r="D7122">
        <v>0</v>
      </c>
    </row>
    <row r="7123" spans="1:4" ht="12.75">
      <c r="A7123">
        <v>2014</v>
      </c>
      <c r="B7123">
        <v>2011</v>
      </c>
      <c r="D7123">
        <v>0</v>
      </c>
    </row>
    <row r="7124" spans="1:4" ht="12.75">
      <c r="A7124">
        <v>2014</v>
      </c>
      <c r="B7124">
        <v>2013</v>
      </c>
      <c r="D7124">
        <v>0</v>
      </c>
    </row>
    <row r="7125" spans="1:4" ht="12.75">
      <c r="A7125">
        <v>2014</v>
      </c>
      <c r="B7125">
        <v>2015</v>
      </c>
      <c r="D7125">
        <v>0</v>
      </c>
    </row>
    <row r="7126" spans="1:4" ht="12.75">
      <c r="A7126">
        <v>2014</v>
      </c>
      <c r="B7126">
        <v>2016</v>
      </c>
      <c r="D7126">
        <v>0</v>
      </c>
    </row>
    <row r="7127" spans="1:4" ht="12.75">
      <c r="A7127">
        <v>2014</v>
      </c>
      <c r="B7127">
        <v>2017</v>
      </c>
      <c r="D7127">
        <v>0</v>
      </c>
    </row>
    <row r="7128" spans="1:4" ht="12.75">
      <c r="A7128">
        <v>2014</v>
      </c>
      <c r="B7128">
        <v>2018</v>
      </c>
      <c r="D7128">
        <v>0</v>
      </c>
    </row>
    <row r="7129" spans="1:4" ht="12.75">
      <c r="A7129">
        <v>2014</v>
      </c>
      <c r="B7129">
        <v>2019</v>
      </c>
      <c r="D7129">
        <v>0</v>
      </c>
    </row>
    <row r="7130" spans="1:4" ht="12.75">
      <c r="A7130">
        <v>2015</v>
      </c>
      <c r="B7130">
        <v>2011</v>
      </c>
      <c r="D7130">
        <v>0</v>
      </c>
    </row>
    <row r="7131" spans="1:4" ht="12.75">
      <c r="A7131">
        <v>2015</v>
      </c>
      <c r="B7131">
        <v>2012</v>
      </c>
      <c r="D7131">
        <v>0</v>
      </c>
    </row>
    <row r="7132" spans="1:4" ht="12.75">
      <c r="A7132">
        <v>2015</v>
      </c>
      <c r="B7132">
        <v>2013</v>
      </c>
      <c r="D7132">
        <v>0</v>
      </c>
    </row>
    <row r="7133" spans="1:4" ht="12.75">
      <c r="A7133">
        <v>2015</v>
      </c>
      <c r="B7133">
        <v>2014</v>
      </c>
      <c r="D7133">
        <v>0</v>
      </c>
    </row>
    <row r="7134" spans="1:4" ht="12.75">
      <c r="A7134">
        <v>2015</v>
      </c>
      <c r="B7134">
        <v>2016</v>
      </c>
      <c r="D7134">
        <v>0</v>
      </c>
    </row>
    <row r="7135" spans="1:4" ht="12.75">
      <c r="A7135">
        <v>2015</v>
      </c>
      <c r="B7135">
        <v>2018</v>
      </c>
      <c r="D7135">
        <v>0</v>
      </c>
    </row>
    <row r="7136" spans="1:4" ht="12.75">
      <c r="A7136">
        <v>2015</v>
      </c>
      <c r="B7136">
        <v>2019</v>
      </c>
      <c r="D7136">
        <v>0</v>
      </c>
    </row>
    <row r="7137" spans="1:4" ht="12.75">
      <c r="A7137">
        <v>2016</v>
      </c>
      <c r="B7137">
        <v>2011</v>
      </c>
      <c r="D7137">
        <v>0</v>
      </c>
    </row>
    <row r="7138" spans="1:4" ht="12.75">
      <c r="A7138">
        <v>2016</v>
      </c>
      <c r="B7138">
        <v>2012</v>
      </c>
      <c r="D7138">
        <v>0</v>
      </c>
    </row>
    <row r="7139" spans="1:4" ht="12.75">
      <c r="A7139">
        <v>2016</v>
      </c>
      <c r="B7139">
        <v>2013</v>
      </c>
      <c r="D7139">
        <v>0</v>
      </c>
    </row>
    <row r="7140" spans="1:4" ht="12.75">
      <c r="A7140">
        <v>2016</v>
      </c>
      <c r="B7140">
        <v>2014</v>
      </c>
      <c r="D7140">
        <v>0</v>
      </c>
    </row>
    <row r="7141" spans="1:4" ht="12.75">
      <c r="A7141">
        <v>2016</v>
      </c>
      <c r="B7141">
        <v>2015</v>
      </c>
      <c r="D7141">
        <v>0</v>
      </c>
    </row>
    <row r="7142" spans="1:4" ht="12.75">
      <c r="A7142">
        <v>2016</v>
      </c>
      <c r="B7142">
        <v>2018</v>
      </c>
      <c r="D7142">
        <v>0</v>
      </c>
    </row>
    <row r="7143" spans="1:4" ht="12.75">
      <c r="A7143">
        <v>2016</v>
      </c>
      <c r="B7143">
        <v>2019</v>
      </c>
      <c r="D7143">
        <v>0</v>
      </c>
    </row>
    <row r="7144" spans="1:4" ht="12.75">
      <c r="A7144">
        <v>2017</v>
      </c>
      <c r="B7144">
        <v>2014</v>
      </c>
      <c r="D7144">
        <v>0</v>
      </c>
    </row>
    <row r="7145" spans="1:4" ht="12.75">
      <c r="A7145">
        <v>2017</v>
      </c>
      <c r="B7145">
        <v>2119</v>
      </c>
      <c r="C7145" s="187">
        <v>0.009999999776482582</v>
      </c>
      <c r="D7145">
        <v>0</v>
      </c>
    </row>
    <row r="7146" spans="1:4" ht="12.75">
      <c r="A7146">
        <v>2018</v>
      </c>
      <c r="B7146">
        <v>2011</v>
      </c>
      <c r="D7146">
        <v>0</v>
      </c>
    </row>
    <row r="7147" spans="1:4" ht="12.75">
      <c r="A7147">
        <v>2018</v>
      </c>
      <c r="B7147">
        <v>2014</v>
      </c>
      <c r="D7147">
        <v>0</v>
      </c>
    </row>
    <row r="7148" spans="1:4" ht="12.75">
      <c r="A7148">
        <v>2018</v>
      </c>
      <c r="B7148">
        <v>2015</v>
      </c>
      <c r="D7148">
        <v>0</v>
      </c>
    </row>
    <row r="7149" spans="1:4" ht="12.75">
      <c r="A7149">
        <v>2018</v>
      </c>
      <c r="B7149">
        <v>2016</v>
      </c>
      <c r="D7149">
        <v>0</v>
      </c>
    </row>
    <row r="7150" spans="1:4" ht="12.75">
      <c r="A7150">
        <v>2018</v>
      </c>
      <c r="B7150">
        <v>2019</v>
      </c>
      <c r="D7150">
        <v>0</v>
      </c>
    </row>
    <row r="7151" spans="1:4" ht="12.75">
      <c r="A7151">
        <v>2018</v>
      </c>
      <c r="B7151">
        <v>2020</v>
      </c>
      <c r="D7151">
        <v>0</v>
      </c>
    </row>
    <row r="7152" spans="1:4" ht="12.75">
      <c r="A7152">
        <v>2018</v>
      </c>
      <c r="B7152">
        <v>2021</v>
      </c>
      <c r="D7152">
        <v>0</v>
      </c>
    </row>
    <row r="7153" spans="1:4" ht="12.75">
      <c r="A7153">
        <v>2018</v>
      </c>
      <c r="B7153">
        <v>2022</v>
      </c>
      <c r="D7153">
        <v>0</v>
      </c>
    </row>
    <row r="7154" spans="1:4" ht="12.75">
      <c r="A7154">
        <v>2018</v>
      </c>
      <c r="B7154">
        <v>2119</v>
      </c>
      <c r="D7154">
        <v>0</v>
      </c>
    </row>
    <row r="7155" spans="1:4" ht="12.75">
      <c r="A7155">
        <v>2019</v>
      </c>
      <c r="B7155">
        <v>2011</v>
      </c>
      <c r="D7155">
        <v>0</v>
      </c>
    </row>
    <row r="7156" spans="1:4" ht="12.75">
      <c r="A7156">
        <v>2019</v>
      </c>
      <c r="B7156">
        <v>2014</v>
      </c>
      <c r="D7156">
        <v>0</v>
      </c>
    </row>
    <row r="7157" spans="1:4" ht="12.75">
      <c r="A7157">
        <v>2019</v>
      </c>
      <c r="B7157">
        <v>2015</v>
      </c>
      <c r="D7157">
        <v>0</v>
      </c>
    </row>
    <row r="7158" spans="1:4" ht="12.75">
      <c r="A7158">
        <v>2019</v>
      </c>
      <c r="B7158">
        <v>2016</v>
      </c>
      <c r="D7158">
        <v>0</v>
      </c>
    </row>
    <row r="7159" spans="1:4" ht="12.75">
      <c r="A7159">
        <v>2019</v>
      </c>
      <c r="B7159">
        <v>2018</v>
      </c>
      <c r="D7159">
        <v>0</v>
      </c>
    </row>
    <row r="7160" spans="1:4" ht="12.75">
      <c r="A7160">
        <v>2019</v>
      </c>
      <c r="B7160">
        <v>2020</v>
      </c>
      <c r="D7160">
        <v>0</v>
      </c>
    </row>
    <row r="7161" spans="1:4" ht="12.75">
      <c r="A7161">
        <v>2019</v>
      </c>
      <c r="B7161">
        <v>2021</v>
      </c>
      <c r="D7161">
        <v>0</v>
      </c>
    </row>
    <row r="7162" spans="1:4" ht="12.75">
      <c r="A7162">
        <v>2019</v>
      </c>
      <c r="B7162">
        <v>2022</v>
      </c>
      <c r="D7162">
        <v>0</v>
      </c>
    </row>
    <row r="7163" spans="1:4" ht="12.75">
      <c r="A7163">
        <v>2019</v>
      </c>
      <c r="B7163">
        <v>2119</v>
      </c>
      <c r="D7163">
        <v>0</v>
      </c>
    </row>
    <row r="7164" spans="1:4" ht="12.75">
      <c r="A7164">
        <v>2020</v>
      </c>
      <c r="B7164">
        <v>2018</v>
      </c>
      <c r="D7164">
        <v>0</v>
      </c>
    </row>
    <row r="7165" spans="1:4" ht="12.75">
      <c r="A7165">
        <v>2020</v>
      </c>
      <c r="B7165">
        <v>2019</v>
      </c>
      <c r="D7165">
        <v>0</v>
      </c>
    </row>
    <row r="7166" spans="1:4" ht="12.75">
      <c r="A7166">
        <v>2020</v>
      </c>
      <c r="B7166">
        <v>2021</v>
      </c>
      <c r="D7166">
        <v>0</v>
      </c>
    </row>
    <row r="7167" spans="1:4" ht="12.75">
      <c r="A7167">
        <v>2020</v>
      </c>
      <c r="B7167">
        <v>2024</v>
      </c>
      <c r="D7167">
        <v>0</v>
      </c>
    </row>
    <row r="7168" spans="1:4" ht="12.75">
      <c r="A7168">
        <v>2020</v>
      </c>
      <c r="B7168">
        <v>2025</v>
      </c>
      <c r="D7168">
        <v>0</v>
      </c>
    </row>
    <row r="7169" spans="1:4" ht="12.75">
      <c r="A7169">
        <v>2020</v>
      </c>
      <c r="B7169">
        <v>2119</v>
      </c>
      <c r="D7169">
        <v>0</v>
      </c>
    </row>
    <row r="7170" spans="1:4" ht="12.75">
      <c r="A7170">
        <v>2021</v>
      </c>
      <c r="B7170">
        <v>2018</v>
      </c>
      <c r="D7170">
        <v>0</v>
      </c>
    </row>
    <row r="7171" spans="1:4" ht="12.75">
      <c r="A7171">
        <v>2021</v>
      </c>
      <c r="B7171">
        <v>2019</v>
      </c>
      <c r="D7171">
        <v>0</v>
      </c>
    </row>
    <row r="7172" spans="1:4" ht="12.75">
      <c r="A7172">
        <v>2021</v>
      </c>
      <c r="B7172">
        <v>2020</v>
      </c>
      <c r="D7172">
        <v>0</v>
      </c>
    </row>
    <row r="7173" spans="1:4" ht="12.75">
      <c r="A7173">
        <v>2021</v>
      </c>
      <c r="B7173">
        <v>2022</v>
      </c>
      <c r="D7173">
        <v>0</v>
      </c>
    </row>
    <row r="7174" spans="1:4" ht="12.75">
      <c r="A7174">
        <v>2021</v>
      </c>
      <c r="B7174">
        <v>2024</v>
      </c>
      <c r="D7174">
        <v>0</v>
      </c>
    </row>
    <row r="7175" spans="1:4" ht="12.75">
      <c r="A7175">
        <v>2021</v>
      </c>
      <c r="B7175">
        <v>2025</v>
      </c>
      <c r="D7175">
        <v>0</v>
      </c>
    </row>
    <row r="7176" spans="1:4" ht="12.75">
      <c r="A7176">
        <v>2021</v>
      </c>
      <c r="B7176">
        <v>2026</v>
      </c>
      <c r="D7176">
        <v>0</v>
      </c>
    </row>
    <row r="7177" spans="1:4" ht="12.75">
      <c r="A7177">
        <v>2021</v>
      </c>
      <c r="B7177">
        <v>2029</v>
      </c>
      <c r="D7177">
        <v>0</v>
      </c>
    </row>
    <row r="7178" spans="1:4" ht="12.75">
      <c r="A7178">
        <v>2021</v>
      </c>
      <c r="B7178">
        <v>2038</v>
      </c>
      <c r="D7178">
        <v>0</v>
      </c>
    </row>
    <row r="7179" spans="1:4" ht="12.75">
      <c r="A7179">
        <v>2021</v>
      </c>
      <c r="B7179">
        <v>2119</v>
      </c>
      <c r="D7179">
        <v>0</v>
      </c>
    </row>
    <row r="7180" spans="1:4" ht="12.75">
      <c r="A7180">
        <v>2022</v>
      </c>
      <c r="B7180">
        <v>2018</v>
      </c>
      <c r="D7180">
        <v>0</v>
      </c>
    </row>
    <row r="7181" spans="1:4" ht="12.75">
      <c r="A7181">
        <v>2022</v>
      </c>
      <c r="B7181">
        <v>2019</v>
      </c>
      <c r="D7181">
        <v>0</v>
      </c>
    </row>
    <row r="7182" spans="1:4" ht="12.75">
      <c r="A7182">
        <v>2022</v>
      </c>
      <c r="B7182">
        <v>2021</v>
      </c>
      <c r="D7182">
        <v>0</v>
      </c>
    </row>
    <row r="7183" spans="1:4" ht="12.75">
      <c r="A7183">
        <v>2022</v>
      </c>
      <c r="B7183">
        <v>2024</v>
      </c>
      <c r="D7183">
        <v>0</v>
      </c>
    </row>
    <row r="7184" spans="1:4" ht="12.75">
      <c r="A7184">
        <v>2022</v>
      </c>
      <c r="B7184">
        <v>2025</v>
      </c>
      <c r="D7184">
        <v>0</v>
      </c>
    </row>
    <row r="7185" spans="1:4" ht="12.75">
      <c r="A7185">
        <v>2022</v>
      </c>
      <c r="B7185">
        <v>2029</v>
      </c>
      <c r="D7185">
        <v>0</v>
      </c>
    </row>
    <row r="7186" spans="1:4" ht="12.75">
      <c r="A7186">
        <v>2022</v>
      </c>
      <c r="B7186">
        <v>2119</v>
      </c>
      <c r="D7186">
        <v>0</v>
      </c>
    </row>
    <row r="7187" spans="1:4" ht="12.75">
      <c r="A7187">
        <v>2023</v>
      </c>
      <c r="B7187">
        <v>2025</v>
      </c>
      <c r="D7187">
        <v>0</v>
      </c>
    </row>
    <row r="7188" spans="1:4" ht="12.75">
      <c r="A7188">
        <v>2023</v>
      </c>
      <c r="B7188">
        <v>2028</v>
      </c>
      <c r="D7188">
        <v>0</v>
      </c>
    </row>
    <row r="7189" spans="1:4" ht="12.75">
      <c r="A7189">
        <v>2024</v>
      </c>
      <c r="B7189">
        <v>2020</v>
      </c>
      <c r="D7189">
        <v>0</v>
      </c>
    </row>
    <row r="7190" spans="1:4" ht="12.75">
      <c r="A7190">
        <v>2024</v>
      </c>
      <c r="B7190">
        <v>2021</v>
      </c>
      <c r="D7190">
        <v>0</v>
      </c>
    </row>
    <row r="7191" spans="1:4" ht="12.75">
      <c r="A7191">
        <v>2024</v>
      </c>
      <c r="B7191">
        <v>2022</v>
      </c>
      <c r="D7191">
        <v>0</v>
      </c>
    </row>
    <row r="7192" spans="1:4" ht="12.75">
      <c r="A7192">
        <v>2024</v>
      </c>
      <c r="B7192">
        <v>2025</v>
      </c>
      <c r="D7192">
        <v>0</v>
      </c>
    </row>
    <row r="7193" spans="1:4" ht="12.75">
      <c r="A7193">
        <v>2024</v>
      </c>
      <c r="B7193">
        <v>2026</v>
      </c>
      <c r="D7193">
        <v>0</v>
      </c>
    </row>
    <row r="7194" spans="1:4" ht="12.75">
      <c r="A7194">
        <v>2024</v>
      </c>
      <c r="B7194">
        <v>2029</v>
      </c>
      <c r="D7194">
        <v>0</v>
      </c>
    </row>
    <row r="7195" spans="1:4" ht="12.75">
      <c r="A7195">
        <v>2024</v>
      </c>
      <c r="B7195">
        <v>2031</v>
      </c>
      <c r="D7195">
        <v>0</v>
      </c>
    </row>
    <row r="7196" spans="1:4" ht="12.75">
      <c r="A7196">
        <v>2024</v>
      </c>
      <c r="B7196">
        <v>2038</v>
      </c>
      <c r="D7196">
        <v>0</v>
      </c>
    </row>
    <row r="7197" spans="1:4" ht="12.75">
      <c r="A7197">
        <v>2025</v>
      </c>
      <c r="B7197">
        <v>2020</v>
      </c>
      <c r="D7197">
        <v>0</v>
      </c>
    </row>
    <row r="7198" spans="1:4" ht="12.75">
      <c r="A7198">
        <v>2025</v>
      </c>
      <c r="B7198">
        <v>2021</v>
      </c>
      <c r="D7198">
        <v>0</v>
      </c>
    </row>
    <row r="7199" spans="1:4" ht="12.75">
      <c r="A7199">
        <v>2025</v>
      </c>
      <c r="B7199">
        <v>2022</v>
      </c>
      <c r="D7199">
        <v>0</v>
      </c>
    </row>
    <row r="7200" spans="1:4" ht="12.75">
      <c r="A7200">
        <v>2025</v>
      </c>
      <c r="B7200">
        <v>2023</v>
      </c>
      <c r="D7200">
        <v>0</v>
      </c>
    </row>
    <row r="7201" spans="1:4" ht="12.75">
      <c r="A7201">
        <v>2025</v>
      </c>
      <c r="B7201">
        <v>2024</v>
      </c>
      <c r="D7201">
        <v>0</v>
      </c>
    </row>
    <row r="7202" spans="1:4" ht="12.75">
      <c r="A7202">
        <v>2025</v>
      </c>
      <c r="B7202">
        <v>2026</v>
      </c>
      <c r="D7202">
        <v>0</v>
      </c>
    </row>
    <row r="7203" spans="1:4" ht="12.75">
      <c r="A7203">
        <v>2025</v>
      </c>
      <c r="B7203">
        <v>2028</v>
      </c>
      <c r="D7203">
        <v>0</v>
      </c>
    </row>
    <row r="7204" spans="1:4" ht="12.75">
      <c r="A7204">
        <v>2025</v>
      </c>
      <c r="B7204">
        <v>2029</v>
      </c>
      <c r="D7204">
        <v>0</v>
      </c>
    </row>
    <row r="7205" spans="1:4" ht="12.75">
      <c r="A7205">
        <v>2025</v>
      </c>
      <c r="B7205">
        <v>2031</v>
      </c>
      <c r="D7205">
        <v>0</v>
      </c>
    </row>
    <row r="7206" spans="1:4" ht="12.75">
      <c r="A7206">
        <v>2025</v>
      </c>
      <c r="B7206">
        <v>2032</v>
      </c>
      <c r="D7206">
        <v>0</v>
      </c>
    </row>
    <row r="7207" spans="1:4" ht="12.75">
      <c r="A7207">
        <v>2026</v>
      </c>
      <c r="B7207">
        <v>2021</v>
      </c>
      <c r="D7207">
        <v>0</v>
      </c>
    </row>
    <row r="7208" spans="1:4" ht="12.75">
      <c r="A7208">
        <v>2026</v>
      </c>
      <c r="B7208">
        <v>2024</v>
      </c>
      <c r="D7208">
        <v>0</v>
      </c>
    </row>
    <row r="7209" spans="1:4" ht="12.75">
      <c r="A7209">
        <v>2026</v>
      </c>
      <c r="B7209">
        <v>2025</v>
      </c>
      <c r="D7209">
        <v>0</v>
      </c>
    </row>
    <row r="7210" spans="1:4" ht="12.75">
      <c r="A7210">
        <v>2026</v>
      </c>
      <c r="B7210">
        <v>2029</v>
      </c>
      <c r="D7210">
        <v>0</v>
      </c>
    </row>
    <row r="7211" spans="1:4" ht="12.75">
      <c r="A7211">
        <v>2026</v>
      </c>
      <c r="B7211">
        <v>2032</v>
      </c>
      <c r="D7211">
        <v>0</v>
      </c>
    </row>
    <row r="7212" spans="1:4" ht="12.75">
      <c r="A7212">
        <v>2026</v>
      </c>
      <c r="B7212">
        <v>2038</v>
      </c>
      <c r="D7212">
        <v>0</v>
      </c>
    </row>
    <row r="7213" spans="1:4" ht="12.75">
      <c r="A7213">
        <v>2026</v>
      </c>
      <c r="B7213">
        <v>2039</v>
      </c>
      <c r="D7213">
        <v>0</v>
      </c>
    </row>
    <row r="7214" spans="1:4" ht="12.75">
      <c r="A7214">
        <v>2027</v>
      </c>
      <c r="B7214">
        <v>85</v>
      </c>
      <c r="D7214">
        <v>0</v>
      </c>
    </row>
    <row r="7215" spans="1:4" ht="12.75">
      <c r="A7215">
        <v>2027</v>
      </c>
      <c r="B7215">
        <v>2034</v>
      </c>
      <c r="D7215">
        <v>0</v>
      </c>
    </row>
    <row r="7216" spans="1:4" ht="12.75">
      <c r="A7216">
        <v>2027</v>
      </c>
      <c r="B7216">
        <v>2036</v>
      </c>
      <c r="D7216">
        <v>0</v>
      </c>
    </row>
    <row r="7217" spans="1:4" ht="12.75">
      <c r="A7217">
        <v>2028</v>
      </c>
      <c r="B7217">
        <v>2023</v>
      </c>
      <c r="D7217">
        <v>0</v>
      </c>
    </row>
    <row r="7218" spans="1:4" ht="12.75">
      <c r="A7218">
        <v>2028</v>
      </c>
      <c r="B7218">
        <v>2025</v>
      </c>
      <c r="D7218">
        <v>0</v>
      </c>
    </row>
    <row r="7219" spans="1:4" ht="12.75">
      <c r="A7219">
        <v>2028</v>
      </c>
      <c r="B7219">
        <v>2031</v>
      </c>
      <c r="D7219">
        <v>0</v>
      </c>
    </row>
    <row r="7220" spans="1:4" ht="12.75">
      <c r="A7220">
        <v>2028</v>
      </c>
      <c r="B7220">
        <v>2039</v>
      </c>
      <c r="D7220">
        <v>0</v>
      </c>
    </row>
    <row r="7221" spans="1:4" ht="12.75">
      <c r="A7221">
        <v>2028</v>
      </c>
      <c r="B7221">
        <v>2040</v>
      </c>
      <c r="D7221">
        <v>0</v>
      </c>
    </row>
    <row r="7222" spans="1:4" ht="12.75">
      <c r="A7222">
        <v>2028</v>
      </c>
      <c r="B7222">
        <v>2043</v>
      </c>
      <c r="D7222">
        <v>0</v>
      </c>
    </row>
    <row r="7223" spans="1:4" ht="12.75">
      <c r="A7223">
        <v>2029</v>
      </c>
      <c r="B7223">
        <v>107</v>
      </c>
      <c r="D7223">
        <v>0</v>
      </c>
    </row>
    <row r="7224" spans="1:4" ht="12.75">
      <c r="A7224">
        <v>2029</v>
      </c>
      <c r="B7224">
        <v>2021</v>
      </c>
      <c r="D7224">
        <v>0</v>
      </c>
    </row>
    <row r="7225" spans="1:4" ht="12.75">
      <c r="A7225">
        <v>2029</v>
      </c>
      <c r="B7225">
        <v>2022</v>
      </c>
      <c r="D7225">
        <v>0</v>
      </c>
    </row>
    <row r="7226" spans="1:4" ht="12.75">
      <c r="A7226">
        <v>2029</v>
      </c>
      <c r="B7226">
        <v>2024</v>
      </c>
      <c r="D7226">
        <v>0</v>
      </c>
    </row>
    <row r="7227" spans="1:4" ht="12.75">
      <c r="A7227">
        <v>2029</v>
      </c>
      <c r="B7227">
        <v>2025</v>
      </c>
      <c r="D7227">
        <v>0</v>
      </c>
    </row>
    <row r="7228" spans="1:4" ht="12.75">
      <c r="A7228">
        <v>2029</v>
      </c>
      <c r="B7228">
        <v>2026</v>
      </c>
      <c r="D7228">
        <v>0</v>
      </c>
    </row>
    <row r="7229" spans="1:4" ht="12.75">
      <c r="A7229">
        <v>2029</v>
      </c>
      <c r="B7229">
        <v>2031</v>
      </c>
      <c r="D7229">
        <v>0</v>
      </c>
    </row>
    <row r="7230" spans="1:4" ht="12.75">
      <c r="A7230">
        <v>2029</v>
      </c>
      <c r="B7230">
        <v>2032</v>
      </c>
      <c r="D7230">
        <v>0</v>
      </c>
    </row>
    <row r="7231" spans="1:4" ht="12.75">
      <c r="A7231">
        <v>2029</v>
      </c>
      <c r="B7231">
        <v>2038</v>
      </c>
      <c r="D7231">
        <v>0</v>
      </c>
    </row>
    <row r="7232" spans="1:4" ht="12.75">
      <c r="A7232">
        <v>2029</v>
      </c>
      <c r="B7232">
        <v>2039</v>
      </c>
      <c r="D7232">
        <v>0</v>
      </c>
    </row>
    <row r="7233" spans="1:4" ht="12.75">
      <c r="A7233">
        <v>2029</v>
      </c>
      <c r="B7233">
        <v>2045</v>
      </c>
      <c r="D7233">
        <v>0</v>
      </c>
    </row>
    <row r="7234" spans="1:4" ht="12.75">
      <c r="A7234">
        <v>2030</v>
      </c>
      <c r="B7234">
        <v>85</v>
      </c>
      <c r="D7234">
        <v>0</v>
      </c>
    </row>
    <row r="7235" spans="1:4" ht="12.75">
      <c r="A7235">
        <v>2030</v>
      </c>
      <c r="B7235">
        <v>2032</v>
      </c>
      <c r="D7235">
        <v>0</v>
      </c>
    </row>
    <row r="7236" spans="1:4" ht="12.75">
      <c r="A7236">
        <v>2030</v>
      </c>
      <c r="B7236">
        <v>2034</v>
      </c>
      <c r="D7236">
        <v>0</v>
      </c>
    </row>
    <row r="7237" spans="1:4" ht="12.75">
      <c r="A7237">
        <v>2030</v>
      </c>
      <c r="B7237">
        <v>2037</v>
      </c>
      <c r="D7237">
        <v>0</v>
      </c>
    </row>
    <row r="7238" spans="1:4" ht="12.75">
      <c r="A7238">
        <v>2031</v>
      </c>
      <c r="B7238">
        <v>2024</v>
      </c>
      <c r="D7238">
        <v>0</v>
      </c>
    </row>
    <row r="7239" spans="1:4" ht="12.75">
      <c r="A7239">
        <v>2031</v>
      </c>
      <c r="B7239">
        <v>2025</v>
      </c>
      <c r="D7239">
        <v>0</v>
      </c>
    </row>
    <row r="7240" spans="1:4" ht="12.75">
      <c r="A7240">
        <v>2031</v>
      </c>
      <c r="B7240">
        <v>2028</v>
      </c>
      <c r="D7240">
        <v>0</v>
      </c>
    </row>
    <row r="7241" spans="1:4" ht="12.75">
      <c r="A7241">
        <v>2031</v>
      </c>
      <c r="B7241">
        <v>2029</v>
      </c>
      <c r="D7241">
        <v>0</v>
      </c>
    </row>
    <row r="7242" spans="1:4" ht="12.75">
      <c r="A7242">
        <v>2031</v>
      </c>
      <c r="B7242">
        <v>2032</v>
      </c>
      <c r="D7242">
        <v>0</v>
      </c>
    </row>
    <row r="7243" spans="1:4" ht="12.75">
      <c r="A7243">
        <v>2031</v>
      </c>
      <c r="B7243">
        <v>2038</v>
      </c>
      <c r="D7243">
        <v>0</v>
      </c>
    </row>
    <row r="7244" spans="1:4" ht="12.75">
      <c r="A7244">
        <v>2031</v>
      </c>
      <c r="B7244">
        <v>2039</v>
      </c>
      <c r="D7244">
        <v>0</v>
      </c>
    </row>
    <row r="7245" spans="1:4" ht="12.75">
      <c r="A7245">
        <v>2031</v>
      </c>
      <c r="B7245">
        <v>2042</v>
      </c>
      <c r="D7245">
        <v>0</v>
      </c>
    </row>
    <row r="7246" spans="1:4" ht="12.75">
      <c r="A7246">
        <v>2031</v>
      </c>
      <c r="B7246">
        <v>2043</v>
      </c>
      <c r="D7246">
        <v>0</v>
      </c>
    </row>
    <row r="7247" spans="1:4" ht="12.75">
      <c r="A7247">
        <v>2031</v>
      </c>
      <c r="B7247">
        <v>2045</v>
      </c>
      <c r="D7247">
        <v>0</v>
      </c>
    </row>
    <row r="7248" spans="1:4" ht="12.75">
      <c r="A7248">
        <v>2032</v>
      </c>
      <c r="B7248">
        <v>85</v>
      </c>
      <c r="D7248">
        <v>0</v>
      </c>
    </row>
    <row r="7249" spans="1:4" ht="12.75">
      <c r="A7249">
        <v>2032</v>
      </c>
      <c r="B7249">
        <v>2025</v>
      </c>
      <c r="D7249">
        <v>0</v>
      </c>
    </row>
    <row r="7250" spans="1:4" ht="12.75">
      <c r="A7250">
        <v>2032</v>
      </c>
      <c r="B7250">
        <v>2026</v>
      </c>
      <c r="D7250">
        <v>0</v>
      </c>
    </row>
    <row r="7251" spans="1:4" ht="12.75">
      <c r="A7251">
        <v>2032</v>
      </c>
      <c r="B7251">
        <v>2029</v>
      </c>
      <c r="D7251">
        <v>0</v>
      </c>
    </row>
    <row r="7252" spans="1:4" ht="12.75">
      <c r="A7252">
        <v>2032</v>
      </c>
      <c r="B7252">
        <v>2030</v>
      </c>
      <c r="D7252">
        <v>0</v>
      </c>
    </row>
    <row r="7253" spans="1:4" ht="12.75">
      <c r="A7253">
        <v>2032</v>
      </c>
      <c r="B7253">
        <v>2031</v>
      </c>
      <c r="D7253">
        <v>0</v>
      </c>
    </row>
    <row r="7254" spans="1:4" ht="12.75">
      <c r="A7254">
        <v>2032</v>
      </c>
      <c r="B7254">
        <v>2034</v>
      </c>
      <c r="D7254">
        <v>0</v>
      </c>
    </row>
    <row r="7255" spans="1:4" ht="12.75">
      <c r="A7255">
        <v>2032</v>
      </c>
      <c r="B7255">
        <v>2037</v>
      </c>
      <c r="D7255">
        <v>0</v>
      </c>
    </row>
    <row r="7256" spans="1:4" ht="12.75">
      <c r="A7256">
        <v>2032</v>
      </c>
      <c r="B7256">
        <v>2038</v>
      </c>
      <c r="D7256">
        <v>0</v>
      </c>
    </row>
    <row r="7257" spans="1:4" ht="12.75">
      <c r="A7257">
        <v>2032</v>
      </c>
      <c r="B7257">
        <v>2039</v>
      </c>
      <c r="D7257">
        <v>0</v>
      </c>
    </row>
    <row r="7258" spans="1:4" ht="12.75">
      <c r="A7258">
        <v>2033</v>
      </c>
      <c r="B7258">
        <v>2041</v>
      </c>
      <c r="D7258">
        <v>0</v>
      </c>
    </row>
    <row r="7259" spans="1:4" ht="12.75">
      <c r="A7259">
        <v>2033</v>
      </c>
      <c r="B7259">
        <v>2047</v>
      </c>
      <c r="D7259">
        <v>0</v>
      </c>
    </row>
    <row r="7260" spans="1:4" ht="12.75">
      <c r="A7260">
        <v>2034</v>
      </c>
      <c r="B7260">
        <v>85</v>
      </c>
      <c r="D7260">
        <v>0</v>
      </c>
    </row>
    <row r="7261" spans="1:4" ht="12.75">
      <c r="A7261">
        <v>2034</v>
      </c>
      <c r="B7261">
        <v>2027</v>
      </c>
      <c r="D7261">
        <v>0</v>
      </c>
    </row>
    <row r="7262" spans="1:4" ht="12.75">
      <c r="A7262">
        <v>2034</v>
      </c>
      <c r="B7262">
        <v>2030</v>
      </c>
      <c r="D7262">
        <v>0</v>
      </c>
    </row>
    <row r="7263" spans="1:4" ht="12.75">
      <c r="A7263">
        <v>2034</v>
      </c>
      <c r="B7263">
        <v>2032</v>
      </c>
      <c r="D7263">
        <v>0</v>
      </c>
    </row>
    <row r="7264" spans="1:4" ht="12.75">
      <c r="A7264">
        <v>2034</v>
      </c>
      <c r="B7264">
        <v>2036</v>
      </c>
      <c r="D7264">
        <v>0</v>
      </c>
    </row>
    <row r="7265" spans="1:4" ht="12.75">
      <c r="A7265">
        <v>2034</v>
      </c>
      <c r="B7265">
        <v>2037</v>
      </c>
      <c r="D7265">
        <v>0</v>
      </c>
    </row>
    <row r="7266" spans="1:4" ht="12.75">
      <c r="A7266">
        <v>2034</v>
      </c>
      <c r="B7266">
        <v>2044</v>
      </c>
      <c r="D7266">
        <v>0</v>
      </c>
    </row>
    <row r="7267" spans="1:4" ht="12.75">
      <c r="A7267">
        <v>2035</v>
      </c>
      <c r="B7267">
        <v>2036</v>
      </c>
      <c r="D7267">
        <v>0</v>
      </c>
    </row>
    <row r="7268" spans="1:4" ht="12.75">
      <c r="A7268">
        <v>2035</v>
      </c>
      <c r="B7268">
        <v>2116</v>
      </c>
      <c r="D7268">
        <v>0</v>
      </c>
    </row>
    <row r="7269" spans="1:4" ht="12.75">
      <c r="A7269">
        <v>2036</v>
      </c>
      <c r="B7269">
        <v>85</v>
      </c>
      <c r="D7269">
        <v>0</v>
      </c>
    </row>
    <row r="7270" spans="1:4" ht="12.75">
      <c r="A7270">
        <v>2036</v>
      </c>
      <c r="B7270">
        <v>2027</v>
      </c>
      <c r="D7270">
        <v>0</v>
      </c>
    </row>
    <row r="7271" spans="1:4" ht="12.75">
      <c r="A7271">
        <v>2036</v>
      </c>
      <c r="B7271">
        <v>2034</v>
      </c>
      <c r="D7271">
        <v>0</v>
      </c>
    </row>
    <row r="7272" spans="1:4" ht="12.75">
      <c r="A7272">
        <v>2036</v>
      </c>
      <c r="B7272">
        <v>2035</v>
      </c>
      <c r="D7272">
        <v>0</v>
      </c>
    </row>
    <row r="7273" spans="1:4" ht="12.75">
      <c r="A7273">
        <v>2036</v>
      </c>
      <c r="B7273">
        <v>2037</v>
      </c>
      <c r="D7273">
        <v>0</v>
      </c>
    </row>
    <row r="7274" spans="1:4" ht="12.75">
      <c r="A7274">
        <v>2037</v>
      </c>
      <c r="B7274">
        <v>85</v>
      </c>
      <c r="D7274">
        <v>0</v>
      </c>
    </row>
    <row r="7275" spans="1:4" ht="12.75">
      <c r="A7275">
        <v>2037</v>
      </c>
      <c r="B7275">
        <v>2030</v>
      </c>
      <c r="D7275">
        <v>0</v>
      </c>
    </row>
    <row r="7276" spans="1:4" ht="12.75">
      <c r="A7276">
        <v>2037</v>
      </c>
      <c r="B7276">
        <v>2032</v>
      </c>
      <c r="D7276">
        <v>0</v>
      </c>
    </row>
    <row r="7277" spans="1:4" ht="12.75">
      <c r="A7277">
        <v>2037</v>
      </c>
      <c r="B7277">
        <v>2034</v>
      </c>
      <c r="D7277">
        <v>0</v>
      </c>
    </row>
    <row r="7278" spans="1:4" ht="12.75">
      <c r="A7278">
        <v>2037</v>
      </c>
      <c r="B7278">
        <v>2036</v>
      </c>
      <c r="D7278">
        <v>0</v>
      </c>
    </row>
    <row r="7279" spans="1:4" ht="12.75">
      <c r="A7279">
        <v>2037</v>
      </c>
      <c r="B7279">
        <v>2038</v>
      </c>
      <c r="D7279">
        <v>0</v>
      </c>
    </row>
    <row r="7280" spans="1:4" ht="12.75">
      <c r="A7280">
        <v>2037</v>
      </c>
      <c r="B7280">
        <v>2042</v>
      </c>
      <c r="D7280">
        <v>0</v>
      </c>
    </row>
    <row r="7281" spans="1:4" ht="12.75">
      <c r="A7281">
        <v>2037</v>
      </c>
      <c r="B7281">
        <v>2044</v>
      </c>
      <c r="D7281">
        <v>0</v>
      </c>
    </row>
    <row r="7282" spans="1:4" ht="12.75">
      <c r="A7282">
        <v>2038</v>
      </c>
      <c r="B7282">
        <v>81</v>
      </c>
      <c r="D7282">
        <v>0</v>
      </c>
    </row>
    <row r="7283" spans="1:4" ht="12.75">
      <c r="A7283">
        <v>2038</v>
      </c>
      <c r="B7283">
        <v>2021</v>
      </c>
      <c r="D7283">
        <v>0</v>
      </c>
    </row>
    <row r="7284" spans="1:4" ht="12.75">
      <c r="A7284">
        <v>2038</v>
      </c>
      <c r="B7284">
        <v>2024</v>
      </c>
      <c r="D7284">
        <v>0</v>
      </c>
    </row>
    <row r="7285" spans="1:4" ht="12.75">
      <c r="A7285">
        <v>2038</v>
      </c>
      <c r="B7285">
        <v>2026</v>
      </c>
      <c r="D7285">
        <v>0</v>
      </c>
    </row>
    <row r="7286" spans="1:4" ht="12.75">
      <c r="A7286">
        <v>2038</v>
      </c>
      <c r="B7286">
        <v>2029</v>
      </c>
      <c r="D7286">
        <v>0</v>
      </c>
    </row>
    <row r="7287" spans="1:4" ht="12.75">
      <c r="A7287">
        <v>2038</v>
      </c>
      <c r="B7287">
        <v>2031</v>
      </c>
      <c r="D7287">
        <v>0</v>
      </c>
    </row>
    <row r="7288" spans="1:4" ht="12.75">
      <c r="A7288">
        <v>2038</v>
      </c>
      <c r="B7288">
        <v>2032</v>
      </c>
      <c r="D7288">
        <v>0</v>
      </c>
    </row>
    <row r="7289" spans="1:4" ht="12.75">
      <c r="A7289">
        <v>2038</v>
      </c>
      <c r="B7289">
        <v>2037</v>
      </c>
      <c r="D7289">
        <v>0</v>
      </c>
    </row>
    <row r="7290" spans="1:4" ht="12.75">
      <c r="A7290">
        <v>2038</v>
      </c>
      <c r="B7290">
        <v>2039</v>
      </c>
      <c r="D7290">
        <v>0</v>
      </c>
    </row>
    <row r="7291" spans="1:4" ht="12.75">
      <c r="A7291">
        <v>2038</v>
      </c>
      <c r="B7291">
        <v>2042</v>
      </c>
      <c r="D7291">
        <v>0</v>
      </c>
    </row>
    <row r="7292" spans="1:4" ht="12.75">
      <c r="A7292">
        <v>2038</v>
      </c>
      <c r="B7292">
        <v>2043</v>
      </c>
      <c r="D7292">
        <v>0</v>
      </c>
    </row>
    <row r="7293" spans="1:4" ht="12.75">
      <c r="A7293">
        <v>2038</v>
      </c>
      <c r="B7293">
        <v>2045</v>
      </c>
      <c r="D7293">
        <v>0</v>
      </c>
    </row>
    <row r="7294" spans="1:4" ht="12.75">
      <c r="A7294">
        <v>2038</v>
      </c>
      <c r="B7294">
        <v>2200</v>
      </c>
      <c r="D7294">
        <v>0</v>
      </c>
    </row>
    <row r="7295" spans="1:4" ht="12.75">
      <c r="A7295">
        <v>2038</v>
      </c>
      <c r="B7295">
        <v>2202</v>
      </c>
      <c r="D7295">
        <v>0</v>
      </c>
    </row>
    <row r="7296" spans="1:4" ht="12.75">
      <c r="A7296">
        <v>2039</v>
      </c>
      <c r="B7296">
        <v>107</v>
      </c>
      <c r="D7296">
        <v>0</v>
      </c>
    </row>
    <row r="7297" spans="1:4" ht="12.75">
      <c r="A7297">
        <v>2039</v>
      </c>
      <c r="B7297">
        <v>2026</v>
      </c>
      <c r="D7297">
        <v>0</v>
      </c>
    </row>
    <row r="7298" spans="1:4" ht="12.75">
      <c r="A7298">
        <v>2039</v>
      </c>
      <c r="B7298">
        <v>2028</v>
      </c>
      <c r="D7298">
        <v>0</v>
      </c>
    </row>
    <row r="7299" spans="1:4" ht="12.75">
      <c r="A7299">
        <v>2039</v>
      </c>
      <c r="B7299">
        <v>2029</v>
      </c>
      <c r="D7299">
        <v>0</v>
      </c>
    </row>
    <row r="7300" spans="1:4" ht="12.75">
      <c r="A7300">
        <v>2039</v>
      </c>
      <c r="B7300">
        <v>2031</v>
      </c>
      <c r="D7300">
        <v>0</v>
      </c>
    </row>
    <row r="7301" spans="1:4" ht="12.75">
      <c r="A7301">
        <v>2039</v>
      </c>
      <c r="B7301">
        <v>2032</v>
      </c>
      <c r="D7301">
        <v>0</v>
      </c>
    </row>
    <row r="7302" spans="1:4" ht="12.75">
      <c r="A7302">
        <v>2039</v>
      </c>
      <c r="B7302">
        <v>2038</v>
      </c>
      <c r="D7302">
        <v>0</v>
      </c>
    </row>
    <row r="7303" spans="1:4" ht="12.75">
      <c r="A7303">
        <v>2039</v>
      </c>
      <c r="B7303">
        <v>2040</v>
      </c>
      <c r="D7303">
        <v>0</v>
      </c>
    </row>
    <row r="7304" spans="1:4" ht="12.75">
      <c r="A7304">
        <v>2039</v>
      </c>
      <c r="B7304">
        <v>2041</v>
      </c>
      <c r="D7304">
        <v>0</v>
      </c>
    </row>
    <row r="7305" spans="1:4" ht="12.75">
      <c r="A7305">
        <v>2039</v>
      </c>
      <c r="B7305">
        <v>2042</v>
      </c>
      <c r="D7305">
        <v>0</v>
      </c>
    </row>
    <row r="7306" spans="1:4" ht="12.75">
      <c r="A7306">
        <v>2039</v>
      </c>
      <c r="B7306">
        <v>2043</v>
      </c>
      <c r="D7306">
        <v>0</v>
      </c>
    </row>
    <row r="7307" spans="1:4" ht="12.75">
      <c r="A7307">
        <v>2039</v>
      </c>
      <c r="B7307">
        <v>2045</v>
      </c>
      <c r="D7307">
        <v>0</v>
      </c>
    </row>
    <row r="7308" spans="1:4" ht="12.75">
      <c r="A7308">
        <v>2039</v>
      </c>
      <c r="B7308">
        <v>2200</v>
      </c>
      <c r="D7308">
        <v>0</v>
      </c>
    </row>
    <row r="7309" spans="1:4" ht="12.75">
      <c r="A7309">
        <v>2039</v>
      </c>
      <c r="B7309">
        <v>2201</v>
      </c>
      <c r="D7309">
        <v>0</v>
      </c>
    </row>
    <row r="7310" spans="1:4" ht="12.75">
      <c r="A7310">
        <v>2040</v>
      </c>
      <c r="B7310">
        <v>2028</v>
      </c>
      <c r="D7310">
        <v>0</v>
      </c>
    </row>
    <row r="7311" spans="1:4" ht="12.75">
      <c r="A7311">
        <v>2040</v>
      </c>
      <c r="B7311">
        <v>2039</v>
      </c>
      <c r="D7311">
        <v>0</v>
      </c>
    </row>
    <row r="7312" spans="1:4" ht="12.75">
      <c r="A7312">
        <v>2040</v>
      </c>
      <c r="B7312">
        <v>2041</v>
      </c>
      <c r="D7312">
        <v>0</v>
      </c>
    </row>
    <row r="7313" spans="1:4" ht="12.75">
      <c r="A7313">
        <v>2040</v>
      </c>
      <c r="B7313">
        <v>2043</v>
      </c>
      <c r="D7313">
        <v>0</v>
      </c>
    </row>
    <row r="7314" spans="1:4" ht="12.75">
      <c r="A7314">
        <v>2040</v>
      </c>
      <c r="B7314">
        <v>2046</v>
      </c>
      <c r="D7314">
        <v>0</v>
      </c>
    </row>
    <row r="7315" spans="1:4" ht="12.75">
      <c r="A7315">
        <v>2041</v>
      </c>
      <c r="B7315">
        <v>2033</v>
      </c>
      <c r="D7315">
        <v>0</v>
      </c>
    </row>
    <row r="7316" spans="1:4" ht="12.75">
      <c r="A7316">
        <v>2041</v>
      </c>
      <c r="B7316">
        <v>2039</v>
      </c>
      <c r="D7316">
        <v>0</v>
      </c>
    </row>
    <row r="7317" spans="1:4" ht="12.75">
      <c r="A7317">
        <v>2041</v>
      </c>
      <c r="B7317">
        <v>2040</v>
      </c>
      <c r="D7317">
        <v>0</v>
      </c>
    </row>
    <row r="7318" spans="1:4" ht="12.75">
      <c r="A7318">
        <v>2041</v>
      </c>
      <c r="B7318">
        <v>2043</v>
      </c>
      <c r="D7318">
        <v>0</v>
      </c>
    </row>
    <row r="7319" spans="1:4" ht="12.75">
      <c r="A7319">
        <v>2041</v>
      </c>
      <c r="B7319">
        <v>2046</v>
      </c>
      <c r="D7319">
        <v>0</v>
      </c>
    </row>
    <row r="7320" spans="1:4" ht="12.75">
      <c r="A7320">
        <v>2041</v>
      </c>
      <c r="B7320">
        <v>2047</v>
      </c>
      <c r="D7320">
        <v>0</v>
      </c>
    </row>
    <row r="7321" spans="1:4" ht="12.75">
      <c r="A7321">
        <v>2041</v>
      </c>
      <c r="B7321">
        <v>2048</v>
      </c>
      <c r="D7321">
        <v>0</v>
      </c>
    </row>
    <row r="7322" spans="1:4" ht="12.75">
      <c r="A7322">
        <v>2042</v>
      </c>
      <c r="B7322">
        <v>81</v>
      </c>
      <c r="D7322">
        <v>0</v>
      </c>
    </row>
    <row r="7323" spans="1:4" ht="12.75">
      <c r="A7323">
        <v>2042</v>
      </c>
      <c r="B7323">
        <v>85</v>
      </c>
      <c r="D7323">
        <v>0</v>
      </c>
    </row>
    <row r="7324" spans="1:4" ht="12.75">
      <c r="A7324">
        <v>2042</v>
      </c>
      <c r="B7324">
        <v>107</v>
      </c>
      <c r="D7324">
        <v>0</v>
      </c>
    </row>
    <row r="7325" spans="1:4" ht="12.75">
      <c r="A7325">
        <v>2042</v>
      </c>
      <c r="B7325">
        <v>2031</v>
      </c>
      <c r="D7325">
        <v>0</v>
      </c>
    </row>
    <row r="7326" spans="1:4" ht="12.75">
      <c r="A7326">
        <v>2042</v>
      </c>
      <c r="B7326">
        <v>2037</v>
      </c>
      <c r="D7326">
        <v>0</v>
      </c>
    </row>
    <row r="7327" spans="1:4" ht="12.75">
      <c r="A7327">
        <v>2042</v>
      </c>
      <c r="B7327">
        <v>2038</v>
      </c>
      <c r="D7327">
        <v>0</v>
      </c>
    </row>
    <row r="7328" spans="1:4" ht="12.75">
      <c r="A7328">
        <v>2042</v>
      </c>
      <c r="B7328">
        <v>2039</v>
      </c>
      <c r="D7328">
        <v>0</v>
      </c>
    </row>
    <row r="7329" spans="1:4" ht="12.75">
      <c r="A7329">
        <v>2042</v>
      </c>
      <c r="B7329">
        <v>2043</v>
      </c>
      <c r="D7329">
        <v>0</v>
      </c>
    </row>
    <row r="7330" spans="1:4" ht="12.75">
      <c r="A7330">
        <v>2042</v>
      </c>
      <c r="B7330">
        <v>2044</v>
      </c>
      <c r="D7330">
        <v>0</v>
      </c>
    </row>
    <row r="7331" spans="1:4" ht="12.75">
      <c r="A7331">
        <v>2042</v>
      </c>
      <c r="B7331">
        <v>2045</v>
      </c>
      <c r="D7331">
        <v>0</v>
      </c>
    </row>
    <row r="7332" spans="1:4" ht="12.75">
      <c r="A7332">
        <v>2043</v>
      </c>
      <c r="B7332">
        <v>105</v>
      </c>
      <c r="D7332">
        <v>0</v>
      </c>
    </row>
    <row r="7333" spans="1:4" ht="12.75">
      <c r="A7333">
        <v>2043</v>
      </c>
      <c r="B7333">
        <v>107</v>
      </c>
      <c r="D7333">
        <v>0</v>
      </c>
    </row>
    <row r="7334" spans="1:4" ht="12.75">
      <c r="A7334">
        <v>2043</v>
      </c>
      <c r="B7334">
        <v>2028</v>
      </c>
      <c r="D7334">
        <v>0</v>
      </c>
    </row>
    <row r="7335" spans="1:4" ht="12.75">
      <c r="A7335">
        <v>2043</v>
      </c>
      <c r="B7335">
        <v>2031</v>
      </c>
      <c r="D7335">
        <v>0</v>
      </c>
    </row>
    <row r="7336" spans="1:4" ht="12.75">
      <c r="A7336">
        <v>2043</v>
      </c>
      <c r="B7336">
        <v>2038</v>
      </c>
      <c r="D7336">
        <v>0</v>
      </c>
    </row>
    <row r="7337" spans="1:4" ht="12.75">
      <c r="A7337">
        <v>2043</v>
      </c>
      <c r="B7337">
        <v>2039</v>
      </c>
      <c r="D7337">
        <v>0</v>
      </c>
    </row>
    <row r="7338" spans="1:4" ht="12.75">
      <c r="A7338">
        <v>2043</v>
      </c>
      <c r="B7338">
        <v>2040</v>
      </c>
      <c r="D7338">
        <v>0</v>
      </c>
    </row>
    <row r="7339" spans="1:4" ht="12.75">
      <c r="A7339">
        <v>2043</v>
      </c>
      <c r="B7339">
        <v>2041</v>
      </c>
      <c r="D7339">
        <v>0</v>
      </c>
    </row>
    <row r="7340" spans="1:4" ht="12.75">
      <c r="A7340">
        <v>2043</v>
      </c>
      <c r="B7340">
        <v>2042</v>
      </c>
      <c r="D7340">
        <v>0</v>
      </c>
    </row>
    <row r="7341" spans="1:4" ht="12.75">
      <c r="A7341">
        <v>2043</v>
      </c>
      <c r="B7341">
        <v>2045</v>
      </c>
      <c r="D7341">
        <v>0</v>
      </c>
    </row>
    <row r="7342" spans="1:4" ht="12.75">
      <c r="A7342">
        <v>2043</v>
      </c>
      <c r="B7342">
        <v>2046</v>
      </c>
      <c r="D7342">
        <v>0</v>
      </c>
    </row>
    <row r="7343" spans="1:4" ht="12.75">
      <c r="A7343">
        <v>2043</v>
      </c>
      <c r="B7343">
        <v>2200</v>
      </c>
      <c r="D7343">
        <v>0</v>
      </c>
    </row>
    <row r="7344" spans="1:4" ht="12.75">
      <c r="A7344">
        <v>2043</v>
      </c>
      <c r="B7344">
        <v>2201</v>
      </c>
      <c r="D7344">
        <v>0</v>
      </c>
    </row>
    <row r="7345" spans="1:4" ht="12.75">
      <c r="A7345">
        <v>2043</v>
      </c>
      <c r="B7345">
        <v>2202</v>
      </c>
      <c r="D7345">
        <v>0</v>
      </c>
    </row>
    <row r="7346" spans="1:4" ht="12.75">
      <c r="A7346">
        <v>2044</v>
      </c>
      <c r="B7346">
        <v>81</v>
      </c>
      <c r="D7346">
        <v>0</v>
      </c>
    </row>
    <row r="7347" spans="1:4" ht="12.75">
      <c r="A7347">
        <v>2044</v>
      </c>
      <c r="B7347">
        <v>83</v>
      </c>
      <c r="D7347">
        <v>0</v>
      </c>
    </row>
    <row r="7348" spans="1:4" ht="12.75">
      <c r="A7348">
        <v>2044</v>
      </c>
      <c r="B7348">
        <v>85</v>
      </c>
      <c r="D7348">
        <v>0</v>
      </c>
    </row>
    <row r="7349" spans="1:4" ht="12.75">
      <c r="A7349">
        <v>2044</v>
      </c>
      <c r="B7349">
        <v>107</v>
      </c>
      <c r="D7349">
        <v>0</v>
      </c>
    </row>
    <row r="7350" spans="1:4" ht="12.75">
      <c r="A7350">
        <v>2044</v>
      </c>
      <c r="B7350">
        <v>2034</v>
      </c>
      <c r="D7350">
        <v>0</v>
      </c>
    </row>
    <row r="7351" spans="1:4" ht="12.75">
      <c r="A7351">
        <v>2044</v>
      </c>
      <c r="B7351">
        <v>2037</v>
      </c>
      <c r="D7351">
        <v>0</v>
      </c>
    </row>
    <row r="7352" spans="1:4" ht="12.75">
      <c r="A7352">
        <v>2044</v>
      </c>
      <c r="B7352">
        <v>2042</v>
      </c>
      <c r="D7352">
        <v>0</v>
      </c>
    </row>
    <row r="7353" spans="1:4" ht="12.75">
      <c r="A7353">
        <v>2044</v>
      </c>
      <c r="B7353">
        <v>2045</v>
      </c>
      <c r="D7353">
        <v>0</v>
      </c>
    </row>
    <row r="7354" spans="1:4" ht="12.75">
      <c r="A7354">
        <v>2045</v>
      </c>
      <c r="B7354">
        <v>81</v>
      </c>
      <c r="D7354">
        <v>0</v>
      </c>
    </row>
    <row r="7355" spans="1:4" ht="12.75">
      <c r="A7355">
        <v>2045</v>
      </c>
      <c r="B7355">
        <v>107</v>
      </c>
      <c r="D7355">
        <v>0</v>
      </c>
    </row>
    <row r="7356" spans="1:4" ht="12.75">
      <c r="A7356">
        <v>2045</v>
      </c>
      <c r="B7356">
        <v>2029</v>
      </c>
      <c r="D7356">
        <v>0</v>
      </c>
    </row>
    <row r="7357" spans="1:4" ht="12.75">
      <c r="A7357">
        <v>2045</v>
      </c>
      <c r="B7357">
        <v>2031</v>
      </c>
      <c r="D7357">
        <v>0</v>
      </c>
    </row>
    <row r="7358" spans="1:4" ht="12.75">
      <c r="A7358">
        <v>2045</v>
      </c>
      <c r="B7358">
        <v>2038</v>
      </c>
      <c r="D7358">
        <v>0</v>
      </c>
    </row>
    <row r="7359" spans="1:4" ht="12.75">
      <c r="A7359">
        <v>2045</v>
      </c>
      <c r="B7359">
        <v>2039</v>
      </c>
      <c r="D7359">
        <v>0</v>
      </c>
    </row>
    <row r="7360" spans="1:4" ht="12.75">
      <c r="A7360">
        <v>2045</v>
      </c>
      <c r="B7360">
        <v>2042</v>
      </c>
      <c r="D7360">
        <v>0</v>
      </c>
    </row>
    <row r="7361" spans="1:4" ht="12.75">
      <c r="A7361">
        <v>2045</v>
      </c>
      <c r="B7361">
        <v>2043</v>
      </c>
      <c r="D7361">
        <v>0</v>
      </c>
    </row>
    <row r="7362" spans="1:4" ht="12.75">
      <c r="A7362">
        <v>2045</v>
      </c>
      <c r="B7362">
        <v>2044</v>
      </c>
      <c r="D7362">
        <v>0</v>
      </c>
    </row>
    <row r="7363" spans="1:4" ht="12.75">
      <c r="A7363">
        <v>2045</v>
      </c>
      <c r="B7363">
        <v>2046</v>
      </c>
      <c r="D7363">
        <v>0</v>
      </c>
    </row>
    <row r="7364" spans="1:4" ht="12.75">
      <c r="A7364">
        <v>2045</v>
      </c>
      <c r="B7364">
        <v>2200</v>
      </c>
      <c r="D7364">
        <v>0</v>
      </c>
    </row>
    <row r="7365" spans="1:4" ht="12.75">
      <c r="A7365">
        <v>2045</v>
      </c>
      <c r="B7365">
        <v>2201</v>
      </c>
      <c r="D7365">
        <v>0</v>
      </c>
    </row>
    <row r="7366" spans="1:4" ht="12.75">
      <c r="A7366">
        <v>2045</v>
      </c>
      <c r="B7366">
        <v>2202</v>
      </c>
      <c r="D7366">
        <v>0</v>
      </c>
    </row>
    <row r="7367" spans="1:4" ht="12.75">
      <c r="A7367">
        <v>2046</v>
      </c>
      <c r="B7367">
        <v>53</v>
      </c>
      <c r="D7367">
        <v>0</v>
      </c>
    </row>
    <row r="7368" spans="1:4" ht="12.75">
      <c r="A7368">
        <v>2046</v>
      </c>
      <c r="B7368">
        <v>105</v>
      </c>
      <c r="D7368">
        <v>0</v>
      </c>
    </row>
    <row r="7369" spans="1:4" ht="12.75">
      <c r="A7369">
        <v>2046</v>
      </c>
      <c r="B7369">
        <v>107</v>
      </c>
      <c r="D7369">
        <v>0</v>
      </c>
    </row>
    <row r="7370" spans="1:4" ht="12.75">
      <c r="A7370">
        <v>2046</v>
      </c>
      <c r="B7370">
        <v>2040</v>
      </c>
      <c r="D7370">
        <v>0</v>
      </c>
    </row>
    <row r="7371" spans="1:4" ht="12.75">
      <c r="A7371">
        <v>2046</v>
      </c>
      <c r="B7371">
        <v>2041</v>
      </c>
      <c r="D7371">
        <v>0</v>
      </c>
    </row>
    <row r="7372" spans="1:4" ht="12.75">
      <c r="A7372">
        <v>2046</v>
      </c>
      <c r="B7372">
        <v>2043</v>
      </c>
      <c r="D7372">
        <v>0</v>
      </c>
    </row>
    <row r="7373" spans="1:4" ht="12.75">
      <c r="A7373">
        <v>2046</v>
      </c>
      <c r="B7373">
        <v>2045</v>
      </c>
      <c r="D7373">
        <v>0</v>
      </c>
    </row>
    <row r="7374" spans="1:4" ht="12.75">
      <c r="A7374">
        <v>2046</v>
      </c>
      <c r="B7374">
        <v>2047</v>
      </c>
      <c r="D7374">
        <v>0</v>
      </c>
    </row>
    <row r="7375" spans="1:4" ht="12.75">
      <c r="A7375">
        <v>2046</v>
      </c>
      <c r="B7375">
        <v>2048</v>
      </c>
      <c r="D7375">
        <v>0</v>
      </c>
    </row>
    <row r="7376" spans="1:4" ht="12.75">
      <c r="A7376">
        <v>2046</v>
      </c>
      <c r="B7376">
        <v>2049</v>
      </c>
      <c r="D7376">
        <v>0</v>
      </c>
    </row>
    <row r="7377" spans="1:4" ht="12.75">
      <c r="A7377">
        <v>2046</v>
      </c>
      <c r="B7377">
        <v>2200</v>
      </c>
      <c r="D7377">
        <v>0</v>
      </c>
    </row>
    <row r="7378" spans="1:4" ht="12.75">
      <c r="A7378">
        <v>2046</v>
      </c>
      <c r="B7378">
        <v>2201</v>
      </c>
      <c r="D7378">
        <v>0</v>
      </c>
    </row>
    <row r="7379" spans="1:4" ht="12.75">
      <c r="A7379">
        <v>2046</v>
      </c>
      <c r="B7379">
        <v>2202</v>
      </c>
      <c r="D7379">
        <v>0</v>
      </c>
    </row>
    <row r="7380" spans="1:4" ht="12.75">
      <c r="A7380">
        <v>2047</v>
      </c>
      <c r="B7380">
        <v>2033</v>
      </c>
      <c r="D7380">
        <v>0</v>
      </c>
    </row>
    <row r="7381" spans="1:4" ht="12.75">
      <c r="A7381">
        <v>2047</v>
      </c>
      <c r="B7381">
        <v>2041</v>
      </c>
      <c r="D7381">
        <v>0</v>
      </c>
    </row>
    <row r="7382" spans="1:4" ht="12.75">
      <c r="A7382">
        <v>2047</v>
      </c>
      <c r="B7382">
        <v>2046</v>
      </c>
      <c r="D7382">
        <v>0</v>
      </c>
    </row>
    <row r="7383" spans="1:4" ht="12.75">
      <c r="A7383">
        <v>2047</v>
      </c>
      <c r="B7383">
        <v>2048</v>
      </c>
      <c r="D7383">
        <v>0</v>
      </c>
    </row>
    <row r="7384" spans="1:4" ht="12.75">
      <c r="A7384">
        <v>2047</v>
      </c>
      <c r="B7384">
        <v>2049</v>
      </c>
      <c r="D7384">
        <v>0</v>
      </c>
    </row>
    <row r="7385" spans="1:4" ht="12.75">
      <c r="A7385">
        <v>2047</v>
      </c>
      <c r="B7385">
        <v>2050</v>
      </c>
      <c r="D7385">
        <v>0</v>
      </c>
    </row>
    <row r="7386" spans="1:4" ht="12.75">
      <c r="A7386">
        <v>2047</v>
      </c>
      <c r="B7386">
        <v>2051</v>
      </c>
      <c r="D7386">
        <v>0</v>
      </c>
    </row>
    <row r="7387" spans="1:4" ht="12.75">
      <c r="A7387">
        <v>2047</v>
      </c>
      <c r="B7387">
        <v>2117</v>
      </c>
      <c r="D7387">
        <v>0</v>
      </c>
    </row>
    <row r="7388" spans="1:4" ht="12.75">
      <c r="A7388">
        <v>2048</v>
      </c>
      <c r="B7388">
        <v>2</v>
      </c>
      <c r="D7388">
        <v>0</v>
      </c>
    </row>
    <row r="7389" spans="1:4" ht="12.75">
      <c r="A7389">
        <v>2048</v>
      </c>
      <c r="B7389">
        <v>4</v>
      </c>
      <c r="D7389">
        <v>0</v>
      </c>
    </row>
    <row r="7390" spans="1:4" ht="12.75">
      <c r="A7390">
        <v>2048</v>
      </c>
      <c r="B7390">
        <v>35</v>
      </c>
      <c r="D7390">
        <v>0</v>
      </c>
    </row>
    <row r="7391" spans="1:4" ht="12.75">
      <c r="A7391">
        <v>2048</v>
      </c>
      <c r="B7391">
        <v>47</v>
      </c>
      <c r="D7391">
        <v>0</v>
      </c>
    </row>
    <row r="7392" spans="1:4" ht="12.75">
      <c r="A7392">
        <v>2048</v>
      </c>
      <c r="B7392">
        <v>53</v>
      </c>
      <c r="D7392">
        <v>0</v>
      </c>
    </row>
    <row r="7393" spans="1:4" ht="12.75">
      <c r="A7393">
        <v>2048</v>
      </c>
      <c r="B7393">
        <v>67</v>
      </c>
      <c r="D7393">
        <v>0</v>
      </c>
    </row>
    <row r="7394" spans="1:4" ht="12.75">
      <c r="A7394">
        <v>2048</v>
      </c>
      <c r="B7394">
        <v>105</v>
      </c>
      <c r="D7394">
        <v>0</v>
      </c>
    </row>
    <row r="7395" spans="1:4" ht="12.75">
      <c r="A7395">
        <v>2048</v>
      </c>
      <c r="B7395">
        <v>107</v>
      </c>
      <c r="D7395">
        <v>0</v>
      </c>
    </row>
    <row r="7396" spans="1:4" ht="12.75">
      <c r="A7396">
        <v>2048</v>
      </c>
      <c r="B7396">
        <v>2041</v>
      </c>
      <c r="D7396">
        <v>0</v>
      </c>
    </row>
    <row r="7397" spans="1:4" ht="12.75">
      <c r="A7397">
        <v>2048</v>
      </c>
      <c r="B7397">
        <v>2046</v>
      </c>
      <c r="D7397">
        <v>0</v>
      </c>
    </row>
    <row r="7398" spans="1:4" ht="12.75">
      <c r="A7398">
        <v>2048</v>
      </c>
      <c r="B7398">
        <v>2047</v>
      </c>
      <c r="D7398">
        <v>0</v>
      </c>
    </row>
    <row r="7399" spans="1:4" ht="12.75">
      <c r="A7399">
        <v>2048</v>
      </c>
      <c r="B7399">
        <v>2049</v>
      </c>
      <c r="D7399">
        <v>0</v>
      </c>
    </row>
    <row r="7400" spans="1:4" ht="12.75">
      <c r="A7400">
        <v>2048</v>
      </c>
      <c r="B7400">
        <v>2050</v>
      </c>
      <c r="D7400">
        <v>0</v>
      </c>
    </row>
    <row r="7401" spans="1:4" ht="12.75">
      <c r="A7401">
        <v>2048</v>
      </c>
      <c r="B7401">
        <v>2051</v>
      </c>
      <c r="D7401">
        <v>0</v>
      </c>
    </row>
    <row r="7402" spans="1:4" ht="12.75">
      <c r="A7402">
        <v>2048</v>
      </c>
      <c r="B7402">
        <v>2052</v>
      </c>
      <c r="D7402">
        <v>0</v>
      </c>
    </row>
    <row r="7403" spans="1:4" ht="12.75">
      <c r="A7403">
        <v>2048</v>
      </c>
      <c r="B7403">
        <v>2065</v>
      </c>
      <c r="D7403">
        <v>0</v>
      </c>
    </row>
    <row r="7404" spans="1:4" ht="12.75">
      <c r="A7404">
        <v>2048</v>
      </c>
      <c r="B7404">
        <v>2073</v>
      </c>
      <c r="D7404">
        <v>0</v>
      </c>
    </row>
    <row r="7405" spans="1:4" ht="12.75">
      <c r="A7405">
        <v>2048</v>
      </c>
      <c r="B7405">
        <v>2074</v>
      </c>
      <c r="D7405">
        <v>0</v>
      </c>
    </row>
    <row r="7406" spans="1:4" ht="12.75">
      <c r="A7406">
        <v>2048</v>
      </c>
      <c r="B7406">
        <v>2117</v>
      </c>
      <c r="D7406">
        <v>0</v>
      </c>
    </row>
    <row r="7407" spans="1:4" ht="12.75">
      <c r="A7407">
        <v>2048</v>
      </c>
      <c r="B7407">
        <v>2200</v>
      </c>
      <c r="D7407">
        <v>0</v>
      </c>
    </row>
    <row r="7408" spans="1:4" ht="12.75">
      <c r="A7408">
        <v>2048</v>
      </c>
      <c r="B7408">
        <v>2202</v>
      </c>
      <c r="D7408">
        <v>0</v>
      </c>
    </row>
    <row r="7409" spans="1:4" ht="12.75">
      <c r="A7409">
        <v>2048</v>
      </c>
      <c r="B7409">
        <v>3201</v>
      </c>
      <c r="D7409">
        <v>0</v>
      </c>
    </row>
    <row r="7410" spans="1:4" ht="12.75">
      <c r="A7410">
        <v>2048</v>
      </c>
      <c r="B7410">
        <v>3202</v>
      </c>
      <c r="D7410">
        <v>0</v>
      </c>
    </row>
    <row r="7411" spans="1:4" ht="12.75">
      <c r="A7411">
        <v>2049</v>
      </c>
      <c r="B7411">
        <v>2046</v>
      </c>
      <c r="D7411">
        <v>0</v>
      </c>
    </row>
    <row r="7412" spans="1:4" ht="12.75">
      <c r="A7412">
        <v>2049</v>
      </c>
      <c r="B7412">
        <v>2047</v>
      </c>
      <c r="D7412">
        <v>0</v>
      </c>
    </row>
    <row r="7413" spans="1:4" ht="12.75">
      <c r="A7413">
        <v>2049</v>
      </c>
      <c r="B7413">
        <v>2048</v>
      </c>
      <c r="D7413">
        <v>0</v>
      </c>
    </row>
    <row r="7414" spans="1:4" ht="12.75">
      <c r="A7414">
        <v>2049</v>
      </c>
      <c r="B7414">
        <v>2050</v>
      </c>
      <c r="D7414">
        <v>0</v>
      </c>
    </row>
    <row r="7415" spans="1:4" ht="12.75">
      <c r="A7415">
        <v>2049</v>
      </c>
      <c r="B7415">
        <v>2051</v>
      </c>
      <c r="D7415">
        <v>0</v>
      </c>
    </row>
    <row r="7416" spans="1:4" ht="12.75">
      <c r="A7416">
        <v>2049</v>
      </c>
      <c r="B7416">
        <v>2052</v>
      </c>
      <c r="D7416">
        <v>0</v>
      </c>
    </row>
    <row r="7417" spans="1:4" ht="12.75">
      <c r="A7417">
        <v>2049</v>
      </c>
      <c r="B7417">
        <v>2117</v>
      </c>
      <c r="D7417">
        <v>0</v>
      </c>
    </row>
    <row r="7418" spans="1:4" ht="12.75">
      <c r="A7418">
        <v>2050</v>
      </c>
      <c r="B7418">
        <v>2047</v>
      </c>
      <c r="D7418">
        <v>0</v>
      </c>
    </row>
    <row r="7419" spans="1:4" ht="12.75">
      <c r="A7419">
        <v>2050</v>
      </c>
      <c r="B7419">
        <v>2048</v>
      </c>
      <c r="D7419">
        <v>0</v>
      </c>
    </row>
    <row r="7420" spans="1:4" ht="12.75">
      <c r="A7420">
        <v>2050</v>
      </c>
      <c r="B7420">
        <v>2049</v>
      </c>
      <c r="D7420">
        <v>0</v>
      </c>
    </row>
    <row r="7421" spans="1:4" ht="12.75">
      <c r="A7421">
        <v>2051</v>
      </c>
      <c r="B7421">
        <v>35</v>
      </c>
      <c r="D7421">
        <v>0</v>
      </c>
    </row>
    <row r="7422" spans="1:4" ht="12.75">
      <c r="A7422">
        <v>2051</v>
      </c>
      <c r="B7422">
        <v>47</v>
      </c>
      <c r="D7422">
        <v>0</v>
      </c>
    </row>
    <row r="7423" spans="1:4" ht="12.75">
      <c r="A7423">
        <v>2051</v>
      </c>
      <c r="B7423">
        <v>53</v>
      </c>
      <c r="D7423">
        <v>0</v>
      </c>
    </row>
    <row r="7424" spans="1:4" ht="12.75">
      <c r="A7424">
        <v>2051</v>
      </c>
      <c r="B7424">
        <v>67</v>
      </c>
      <c r="D7424">
        <v>0</v>
      </c>
    </row>
    <row r="7425" spans="1:4" ht="12.75">
      <c r="A7425">
        <v>2051</v>
      </c>
      <c r="B7425">
        <v>105</v>
      </c>
      <c r="D7425">
        <v>0</v>
      </c>
    </row>
    <row r="7426" spans="1:4" ht="12.75">
      <c r="A7426">
        <v>2051</v>
      </c>
      <c r="B7426">
        <v>107</v>
      </c>
      <c r="D7426">
        <v>0</v>
      </c>
    </row>
    <row r="7427" spans="1:4" ht="12.75">
      <c r="A7427">
        <v>2051</v>
      </c>
      <c r="B7427">
        <v>2047</v>
      </c>
      <c r="D7427">
        <v>0</v>
      </c>
    </row>
    <row r="7428" spans="1:4" ht="12.75">
      <c r="A7428">
        <v>2051</v>
      </c>
      <c r="B7428">
        <v>2048</v>
      </c>
      <c r="D7428">
        <v>0</v>
      </c>
    </row>
    <row r="7429" spans="1:4" ht="12.75">
      <c r="A7429">
        <v>2051</v>
      </c>
      <c r="B7429">
        <v>2049</v>
      </c>
      <c r="D7429">
        <v>0</v>
      </c>
    </row>
    <row r="7430" spans="1:4" ht="12.75">
      <c r="A7430">
        <v>2051</v>
      </c>
      <c r="B7430">
        <v>2052</v>
      </c>
      <c r="D7430">
        <v>0</v>
      </c>
    </row>
    <row r="7431" spans="1:4" ht="12.75">
      <c r="A7431">
        <v>2051</v>
      </c>
      <c r="B7431">
        <v>2057</v>
      </c>
      <c r="D7431">
        <v>0</v>
      </c>
    </row>
    <row r="7432" spans="1:4" ht="12.75">
      <c r="A7432">
        <v>2051</v>
      </c>
      <c r="B7432">
        <v>2059</v>
      </c>
      <c r="D7432">
        <v>0</v>
      </c>
    </row>
    <row r="7433" spans="1:4" ht="12.75">
      <c r="A7433">
        <v>2051</v>
      </c>
      <c r="B7433">
        <v>2064</v>
      </c>
      <c r="D7433">
        <v>0</v>
      </c>
    </row>
    <row r="7434" spans="1:4" ht="12.75">
      <c r="A7434">
        <v>2051</v>
      </c>
      <c r="B7434">
        <v>2065</v>
      </c>
      <c r="D7434">
        <v>0</v>
      </c>
    </row>
    <row r="7435" spans="1:4" ht="12.75">
      <c r="A7435">
        <v>2051</v>
      </c>
      <c r="B7435">
        <v>2073</v>
      </c>
      <c r="D7435">
        <v>0</v>
      </c>
    </row>
    <row r="7436" spans="1:4" ht="12.75">
      <c r="A7436">
        <v>2051</v>
      </c>
      <c r="B7436">
        <v>2074</v>
      </c>
      <c r="D7436">
        <v>0</v>
      </c>
    </row>
    <row r="7437" spans="1:4" ht="12.75">
      <c r="A7437">
        <v>2051</v>
      </c>
      <c r="B7437">
        <v>2200</v>
      </c>
      <c r="D7437">
        <v>0</v>
      </c>
    </row>
    <row r="7438" spans="1:4" ht="12.75">
      <c r="A7438">
        <v>2051</v>
      </c>
      <c r="B7438">
        <v>2202</v>
      </c>
      <c r="D7438">
        <v>0</v>
      </c>
    </row>
    <row r="7439" spans="1:4" ht="12.75">
      <c r="A7439">
        <v>2051</v>
      </c>
      <c r="B7439">
        <v>3201</v>
      </c>
      <c r="D7439">
        <v>0</v>
      </c>
    </row>
    <row r="7440" spans="1:4" ht="12.75">
      <c r="A7440">
        <v>2051</v>
      </c>
      <c r="B7440">
        <v>3202</v>
      </c>
      <c r="D7440">
        <v>0</v>
      </c>
    </row>
    <row r="7441" spans="1:4" ht="12.75">
      <c r="A7441">
        <v>2051</v>
      </c>
      <c r="B7441">
        <v>3203</v>
      </c>
      <c r="D7441">
        <v>0</v>
      </c>
    </row>
    <row r="7442" spans="1:4" ht="12.75">
      <c r="A7442">
        <v>2052</v>
      </c>
      <c r="B7442">
        <v>2048</v>
      </c>
      <c r="D7442">
        <v>0</v>
      </c>
    </row>
    <row r="7443" spans="1:4" ht="12.75">
      <c r="A7443">
        <v>2052</v>
      </c>
      <c r="B7443">
        <v>2049</v>
      </c>
      <c r="D7443">
        <v>0</v>
      </c>
    </row>
    <row r="7444" spans="1:4" ht="12.75">
      <c r="A7444">
        <v>2052</v>
      </c>
      <c r="B7444">
        <v>2051</v>
      </c>
      <c r="D7444">
        <v>0</v>
      </c>
    </row>
    <row r="7445" spans="1:4" ht="12.75">
      <c r="A7445">
        <v>2052</v>
      </c>
      <c r="B7445">
        <v>2053</v>
      </c>
      <c r="D7445">
        <v>0</v>
      </c>
    </row>
    <row r="7446" spans="1:4" ht="12.75">
      <c r="A7446">
        <v>2052</v>
      </c>
      <c r="B7446">
        <v>2054</v>
      </c>
      <c r="D7446">
        <v>0</v>
      </c>
    </row>
    <row r="7447" spans="1:4" ht="12.75">
      <c r="A7447">
        <v>2052</v>
      </c>
      <c r="B7447">
        <v>2056</v>
      </c>
      <c r="D7447">
        <v>0</v>
      </c>
    </row>
    <row r="7448" spans="1:4" ht="12.75">
      <c r="A7448">
        <v>2052</v>
      </c>
      <c r="B7448">
        <v>2057</v>
      </c>
      <c r="D7448">
        <v>0</v>
      </c>
    </row>
    <row r="7449" spans="1:4" ht="12.75">
      <c r="A7449">
        <v>2052</v>
      </c>
      <c r="B7449">
        <v>2059</v>
      </c>
      <c r="D7449">
        <v>0</v>
      </c>
    </row>
    <row r="7450" spans="1:4" ht="12.75">
      <c r="A7450">
        <v>2052</v>
      </c>
      <c r="B7450">
        <v>2064</v>
      </c>
      <c r="D7450">
        <v>0</v>
      </c>
    </row>
    <row r="7451" spans="1:4" ht="12.75">
      <c r="A7451">
        <v>2052</v>
      </c>
      <c r="B7451">
        <v>2065</v>
      </c>
      <c r="D7451">
        <v>0</v>
      </c>
    </row>
    <row r="7452" spans="1:4" ht="12.75">
      <c r="A7452">
        <v>2053</v>
      </c>
      <c r="B7452">
        <v>2052</v>
      </c>
      <c r="D7452">
        <v>0</v>
      </c>
    </row>
    <row r="7453" spans="1:4" ht="12.75">
      <c r="A7453">
        <v>2053</v>
      </c>
      <c r="B7453">
        <v>2054</v>
      </c>
      <c r="D7453">
        <v>0</v>
      </c>
    </row>
    <row r="7454" spans="1:4" ht="12.75">
      <c r="A7454">
        <v>2053</v>
      </c>
      <c r="B7454">
        <v>2056</v>
      </c>
      <c r="D7454">
        <v>0</v>
      </c>
    </row>
    <row r="7455" spans="1:4" ht="12.75">
      <c r="A7455">
        <v>2053</v>
      </c>
      <c r="B7455">
        <v>2057</v>
      </c>
      <c r="D7455">
        <v>0</v>
      </c>
    </row>
    <row r="7456" spans="1:4" ht="12.75">
      <c r="A7456">
        <v>2053</v>
      </c>
      <c r="B7456">
        <v>2059</v>
      </c>
      <c r="D7456">
        <v>0</v>
      </c>
    </row>
    <row r="7457" spans="1:4" ht="12.75">
      <c r="A7457">
        <v>2053</v>
      </c>
      <c r="B7457">
        <v>2064</v>
      </c>
      <c r="D7457">
        <v>0</v>
      </c>
    </row>
    <row r="7458" spans="1:4" ht="12.75">
      <c r="A7458">
        <v>2054</v>
      </c>
      <c r="B7458">
        <v>2052</v>
      </c>
      <c r="D7458">
        <v>0</v>
      </c>
    </row>
    <row r="7459" spans="1:4" ht="12.75">
      <c r="A7459">
        <v>2054</v>
      </c>
      <c r="B7459">
        <v>2053</v>
      </c>
      <c r="D7459">
        <v>0</v>
      </c>
    </row>
    <row r="7460" spans="1:4" ht="12.75">
      <c r="A7460">
        <v>2054</v>
      </c>
      <c r="B7460">
        <v>2055</v>
      </c>
      <c r="D7460">
        <v>0</v>
      </c>
    </row>
    <row r="7461" spans="1:4" ht="12.75">
      <c r="A7461">
        <v>2054</v>
      </c>
      <c r="B7461">
        <v>2056</v>
      </c>
      <c r="D7461">
        <v>0</v>
      </c>
    </row>
    <row r="7462" spans="1:4" ht="12.75">
      <c r="A7462">
        <v>2054</v>
      </c>
      <c r="B7462">
        <v>2057</v>
      </c>
      <c r="D7462">
        <v>0</v>
      </c>
    </row>
    <row r="7463" spans="1:4" ht="12.75">
      <c r="A7463">
        <v>2054</v>
      </c>
      <c r="B7463">
        <v>2058</v>
      </c>
      <c r="D7463">
        <v>0</v>
      </c>
    </row>
    <row r="7464" spans="1:4" ht="12.75">
      <c r="A7464">
        <v>2055</v>
      </c>
      <c r="B7464">
        <v>2054</v>
      </c>
      <c r="D7464">
        <v>0</v>
      </c>
    </row>
    <row r="7465" spans="1:4" ht="12.75">
      <c r="A7465">
        <v>2055</v>
      </c>
      <c r="B7465">
        <v>2056</v>
      </c>
      <c r="D7465">
        <v>0</v>
      </c>
    </row>
    <row r="7466" spans="1:4" ht="12.75">
      <c r="A7466">
        <v>2055</v>
      </c>
      <c r="B7466">
        <v>2058</v>
      </c>
      <c r="D7466">
        <v>0</v>
      </c>
    </row>
    <row r="7467" spans="1:4" ht="12.75">
      <c r="A7467">
        <v>2056</v>
      </c>
      <c r="B7467">
        <v>2052</v>
      </c>
      <c r="D7467">
        <v>0</v>
      </c>
    </row>
    <row r="7468" spans="1:4" ht="12.75">
      <c r="A7468">
        <v>2056</v>
      </c>
      <c r="B7468">
        <v>2053</v>
      </c>
      <c r="D7468">
        <v>0</v>
      </c>
    </row>
    <row r="7469" spans="1:4" ht="12.75">
      <c r="A7469">
        <v>2056</v>
      </c>
      <c r="B7469">
        <v>2054</v>
      </c>
      <c r="D7469">
        <v>0</v>
      </c>
    </row>
    <row r="7470" spans="1:4" ht="12.75">
      <c r="A7470">
        <v>2056</v>
      </c>
      <c r="B7470">
        <v>2055</v>
      </c>
      <c r="D7470">
        <v>0</v>
      </c>
    </row>
    <row r="7471" spans="1:4" ht="12.75">
      <c r="A7471">
        <v>2056</v>
      </c>
      <c r="B7471">
        <v>2057</v>
      </c>
      <c r="D7471">
        <v>0</v>
      </c>
    </row>
    <row r="7472" spans="1:4" ht="12.75">
      <c r="A7472">
        <v>2056</v>
      </c>
      <c r="B7472">
        <v>2058</v>
      </c>
      <c r="D7472">
        <v>0</v>
      </c>
    </row>
    <row r="7473" spans="1:4" ht="12.75">
      <c r="A7473">
        <v>2056</v>
      </c>
      <c r="B7473">
        <v>2060</v>
      </c>
      <c r="D7473">
        <v>0</v>
      </c>
    </row>
    <row r="7474" spans="1:4" ht="12.75">
      <c r="A7474">
        <v>2057</v>
      </c>
      <c r="B7474">
        <v>2051</v>
      </c>
      <c r="D7474">
        <v>0</v>
      </c>
    </row>
    <row r="7475" spans="1:4" ht="12.75">
      <c r="A7475">
        <v>2057</v>
      </c>
      <c r="B7475">
        <v>2052</v>
      </c>
      <c r="D7475">
        <v>0</v>
      </c>
    </row>
    <row r="7476" spans="1:4" ht="12.75">
      <c r="A7476">
        <v>2057</v>
      </c>
      <c r="B7476">
        <v>2053</v>
      </c>
      <c r="D7476">
        <v>0</v>
      </c>
    </row>
    <row r="7477" spans="1:4" ht="12.75">
      <c r="A7477">
        <v>2057</v>
      </c>
      <c r="B7477">
        <v>2054</v>
      </c>
      <c r="D7477">
        <v>0</v>
      </c>
    </row>
    <row r="7478" spans="1:4" ht="12.75">
      <c r="A7478">
        <v>2057</v>
      </c>
      <c r="B7478">
        <v>2056</v>
      </c>
      <c r="D7478">
        <v>0</v>
      </c>
    </row>
    <row r="7479" spans="1:4" ht="12.75">
      <c r="A7479">
        <v>2057</v>
      </c>
      <c r="B7479">
        <v>2058</v>
      </c>
      <c r="D7479">
        <v>0</v>
      </c>
    </row>
    <row r="7480" spans="1:4" ht="12.75">
      <c r="A7480">
        <v>2057</v>
      </c>
      <c r="B7480">
        <v>2059</v>
      </c>
      <c r="D7480">
        <v>0</v>
      </c>
    </row>
    <row r="7481" spans="1:4" ht="12.75">
      <c r="A7481">
        <v>2057</v>
      </c>
      <c r="B7481">
        <v>2060</v>
      </c>
      <c r="D7481">
        <v>0</v>
      </c>
    </row>
    <row r="7482" spans="1:4" ht="12.75">
      <c r="A7482">
        <v>2057</v>
      </c>
      <c r="B7482">
        <v>2064</v>
      </c>
      <c r="D7482">
        <v>0</v>
      </c>
    </row>
    <row r="7483" spans="1:4" ht="12.75">
      <c r="A7483">
        <v>2058</v>
      </c>
      <c r="B7483">
        <v>2054</v>
      </c>
      <c r="D7483">
        <v>0</v>
      </c>
    </row>
    <row r="7484" spans="1:4" ht="12.75">
      <c r="A7484">
        <v>2058</v>
      </c>
      <c r="B7484">
        <v>2055</v>
      </c>
      <c r="D7484">
        <v>0</v>
      </c>
    </row>
    <row r="7485" spans="1:4" ht="12.75">
      <c r="A7485">
        <v>2058</v>
      </c>
      <c r="B7485">
        <v>2056</v>
      </c>
      <c r="D7485">
        <v>0</v>
      </c>
    </row>
    <row r="7486" spans="1:4" ht="12.75">
      <c r="A7486">
        <v>2058</v>
      </c>
      <c r="B7486">
        <v>2057</v>
      </c>
      <c r="D7486">
        <v>0</v>
      </c>
    </row>
    <row r="7487" spans="1:4" ht="12.75">
      <c r="A7487">
        <v>2058</v>
      </c>
      <c r="B7487">
        <v>2060</v>
      </c>
      <c r="D7487">
        <v>0</v>
      </c>
    </row>
    <row r="7488" spans="1:4" ht="12.75">
      <c r="A7488">
        <v>2058</v>
      </c>
      <c r="B7488">
        <v>2118</v>
      </c>
      <c r="D7488">
        <v>0</v>
      </c>
    </row>
    <row r="7489" spans="1:4" ht="12.75">
      <c r="A7489">
        <v>2059</v>
      </c>
      <c r="B7489">
        <v>53</v>
      </c>
      <c r="D7489">
        <v>0</v>
      </c>
    </row>
    <row r="7490" spans="1:4" ht="12.75">
      <c r="A7490">
        <v>2059</v>
      </c>
      <c r="B7490">
        <v>67</v>
      </c>
      <c r="D7490">
        <v>0</v>
      </c>
    </row>
    <row r="7491" spans="1:4" ht="12.75">
      <c r="A7491">
        <v>2059</v>
      </c>
      <c r="B7491">
        <v>105</v>
      </c>
      <c r="D7491">
        <v>0</v>
      </c>
    </row>
    <row r="7492" spans="1:4" ht="12.75">
      <c r="A7492">
        <v>2059</v>
      </c>
      <c r="B7492">
        <v>107</v>
      </c>
      <c r="D7492">
        <v>0</v>
      </c>
    </row>
    <row r="7493" spans="1:4" ht="12.75">
      <c r="A7493">
        <v>2059</v>
      </c>
      <c r="B7493">
        <v>2051</v>
      </c>
      <c r="D7493">
        <v>0</v>
      </c>
    </row>
    <row r="7494" spans="1:4" ht="12.75">
      <c r="A7494">
        <v>2059</v>
      </c>
      <c r="B7494">
        <v>2052</v>
      </c>
      <c r="D7494">
        <v>0</v>
      </c>
    </row>
    <row r="7495" spans="1:4" ht="12.75">
      <c r="A7495">
        <v>2059</v>
      </c>
      <c r="B7495">
        <v>2053</v>
      </c>
      <c r="D7495">
        <v>0</v>
      </c>
    </row>
    <row r="7496" spans="1:4" ht="12.75">
      <c r="A7496">
        <v>2059</v>
      </c>
      <c r="B7496">
        <v>2057</v>
      </c>
      <c r="D7496">
        <v>0</v>
      </c>
    </row>
    <row r="7497" spans="1:4" ht="12.75">
      <c r="A7497">
        <v>2059</v>
      </c>
      <c r="B7497">
        <v>2064</v>
      </c>
      <c r="D7497">
        <v>0</v>
      </c>
    </row>
    <row r="7498" spans="1:4" ht="12.75">
      <c r="A7498">
        <v>2059</v>
      </c>
      <c r="B7498">
        <v>2065</v>
      </c>
      <c r="D7498">
        <v>0</v>
      </c>
    </row>
    <row r="7499" spans="1:4" ht="12.75">
      <c r="A7499">
        <v>2059</v>
      </c>
      <c r="B7499">
        <v>2066</v>
      </c>
      <c r="D7499">
        <v>0</v>
      </c>
    </row>
    <row r="7500" spans="1:4" ht="12.75">
      <c r="A7500">
        <v>2059</v>
      </c>
      <c r="B7500">
        <v>2067</v>
      </c>
      <c r="D7500">
        <v>0</v>
      </c>
    </row>
    <row r="7501" spans="1:4" ht="12.75">
      <c r="A7501">
        <v>2059</v>
      </c>
      <c r="B7501">
        <v>2068</v>
      </c>
      <c r="D7501">
        <v>0</v>
      </c>
    </row>
    <row r="7502" spans="1:4" ht="12.75">
      <c r="A7502">
        <v>2059</v>
      </c>
      <c r="B7502">
        <v>2069</v>
      </c>
      <c r="D7502">
        <v>0</v>
      </c>
    </row>
    <row r="7503" spans="1:4" ht="12.75">
      <c r="A7503">
        <v>2059</v>
      </c>
      <c r="B7503">
        <v>2200</v>
      </c>
      <c r="D7503">
        <v>0</v>
      </c>
    </row>
    <row r="7504" spans="1:4" ht="12.75">
      <c r="A7504">
        <v>2059</v>
      </c>
      <c r="B7504">
        <v>2202</v>
      </c>
      <c r="D7504">
        <v>0</v>
      </c>
    </row>
    <row r="7505" spans="1:4" ht="12.75">
      <c r="A7505">
        <v>2059</v>
      </c>
      <c r="B7505">
        <v>3107</v>
      </c>
      <c r="D7505">
        <v>0</v>
      </c>
    </row>
    <row r="7506" spans="1:4" ht="12.75">
      <c r="A7506">
        <v>2059</v>
      </c>
      <c r="B7506">
        <v>3202</v>
      </c>
      <c r="D7506">
        <v>0</v>
      </c>
    </row>
    <row r="7507" spans="1:4" ht="12.75">
      <c r="A7507">
        <v>2059</v>
      </c>
      <c r="B7507">
        <v>3203</v>
      </c>
      <c r="D7507">
        <v>0</v>
      </c>
    </row>
    <row r="7508" spans="1:4" ht="12.75">
      <c r="A7508">
        <v>2060</v>
      </c>
      <c r="B7508">
        <v>2056</v>
      </c>
      <c r="D7508">
        <v>0</v>
      </c>
    </row>
    <row r="7509" spans="1:4" ht="12.75">
      <c r="A7509">
        <v>2060</v>
      </c>
      <c r="B7509">
        <v>2057</v>
      </c>
      <c r="D7509">
        <v>0</v>
      </c>
    </row>
    <row r="7510" spans="1:4" ht="12.75">
      <c r="A7510">
        <v>2060</v>
      </c>
      <c r="B7510">
        <v>2058</v>
      </c>
      <c r="D7510">
        <v>0</v>
      </c>
    </row>
    <row r="7511" spans="1:4" ht="12.75">
      <c r="A7511">
        <v>2060</v>
      </c>
      <c r="B7511">
        <v>2061</v>
      </c>
      <c r="D7511">
        <v>0</v>
      </c>
    </row>
    <row r="7512" spans="1:4" ht="12.75">
      <c r="A7512">
        <v>2060</v>
      </c>
      <c r="B7512">
        <v>2118</v>
      </c>
      <c r="D7512">
        <v>0</v>
      </c>
    </row>
    <row r="7513" spans="1:4" ht="12.75">
      <c r="A7513">
        <v>2061</v>
      </c>
      <c r="B7513">
        <v>2060</v>
      </c>
      <c r="D7513">
        <v>0</v>
      </c>
    </row>
    <row r="7514" spans="1:4" ht="12.75">
      <c r="A7514">
        <v>2061</v>
      </c>
      <c r="B7514">
        <v>2062</v>
      </c>
      <c r="D7514">
        <v>0</v>
      </c>
    </row>
    <row r="7515" spans="1:4" ht="12.75">
      <c r="A7515">
        <v>2061</v>
      </c>
      <c r="B7515">
        <v>2063</v>
      </c>
      <c r="D7515">
        <v>0</v>
      </c>
    </row>
    <row r="7516" spans="1:4" ht="12.75">
      <c r="A7516">
        <v>2062</v>
      </c>
      <c r="B7516">
        <v>2061</v>
      </c>
      <c r="D7516">
        <v>0</v>
      </c>
    </row>
    <row r="7517" spans="1:4" ht="12.75">
      <c r="A7517">
        <v>2062</v>
      </c>
      <c r="B7517">
        <v>2063</v>
      </c>
      <c r="D7517">
        <v>0</v>
      </c>
    </row>
    <row r="7518" spans="1:4" ht="12.75">
      <c r="A7518">
        <v>2063</v>
      </c>
      <c r="B7518">
        <v>2061</v>
      </c>
      <c r="D7518">
        <v>0</v>
      </c>
    </row>
    <row r="7519" spans="1:4" ht="12.75">
      <c r="A7519">
        <v>2063</v>
      </c>
      <c r="B7519">
        <v>2062</v>
      </c>
      <c r="D7519">
        <v>0</v>
      </c>
    </row>
    <row r="7520" spans="1:4" ht="12.75">
      <c r="A7520">
        <v>2064</v>
      </c>
      <c r="B7520">
        <v>2051</v>
      </c>
      <c r="D7520">
        <v>0</v>
      </c>
    </row>
    <row r="7521" spans="1:4" ht="12.75">
      <c r="A7521">
        <v>2064</v>
      </c>
      <c r="B7521">
        <v>2052</v>
      </c>
      <c r="D7521">
        <v>0</v>
      </c>
    </row>
    <row r="7522" spans="1:4" ht="12.75">
      <c r="A7522">
        <v>2064</v>
      </c>
      <c r="B7522">
        <v>2053</v>
      </c>
      <c r="D7522">
        <v>0</v>
      </c>
    </row>
    <row r="7523" spans="1:4" ht="12.75">
      <c r="A7523">
        <v>2064</v>
      </c>
      <c r="B7523">
        <v>2057</v>
      </c>
      <c r="D7523">
        <v>0</v>
      </c>
    </row>
    <row r="7524" spans="1:4" ht="12.75">
      <c r="A7524">
        <v>2064</v>
      </c>
      <c r="B7524">
        <v>2059</v>
      </c>
      <c r="D7524">
        <v>0</v>
      </c>
    </row>
    <row r="7525" spans="1:4" ht="12.75">
      <c r="A7525">
        <v>2064</v>
      </c>
      <c r="B7525">
        <v>2065</v>
      </c>
      <c r="D7525">
        <v>0</v>
      </c>
    </row>
    <row r="7526" spans="1:4" ht="12.75">
      <c r="A7526">
        <v>2064</v>
      </c>
      <c r="B7526">
        <v>2066</v>
      </c>
      <c r="D7526">
        <v>0</v>
      </c>
    </row>
    <row r="7527" spans="1:4" ht="12.75">
      <c r="A7527">
        <v>2064</v>
      </c>
      <c r="B7527">
        <v>2067</v>
      </c>
      <c r="D7527">
        <v>0</v>
      </c>
    </row>
    <row r="7528" spans="1:4" ht="12.75">
      <c r="A7528">
        <v>2064</v>
      </c>
      <c r="B7528">
        <v>2068</v>
      </c>
      <c r="D7528">
        <v>0</v>
      </c>
    </row>
    <row r="7529" spans="1:4" ht="12.75">
      <c r="A7529">
        <v>2064</v>
      </c>
      <c r="B7529">
        <v>2069</v>
      </c>
      <c r="D7529">
        <v>0</v>
      </c>
    </row>
    <row r="7530" spans="1:4" ht="12.75">
      <c r="A7530">
        <v>2065</v>
      </c>
      <c r="B7530">
        <v>67</v>
      </c>
      <c r="D7530">
        <v>0</v>
      </c>
    </row>
    <row r="7531" spans="1:4" ht="12.75">
      <c r="A7531">
        <v>2065</v>
      </c>
      <c r="B7531">
        <v>105</v>
      </c>
      <c r="D7531">
        <v>0</v>
      </c>
    </row>
    <row r="7532" spans="1:4" ht="12.75">
      <c r="A7532">
        <v>2065</v>
      </c>
      <c r="B7532">
        <v>107</v>
      </c>
      <c r="D7532">
        <v>0</v>
      </c>
    </row>
    <row r="7533" spans="1:4" ht="12.75">
      <c r="A7533">
        <v>2065</v>
      </c>
      <c r="B7533">
        <v>2048</v>
      </c>
      <c r="D7533">
        <v>0</v>
      </c>
    </row>
    <row r="7534" spans="1:4" ht="12.75">
      <c r="A7534">
        <v>2065</v>
      </c>
      <c r="B7534">
        <v>2051</v>
      </c>
      <c r="D7534">
        <v>0</v>
      </c>
    </row>
    <row r="7535" spans="1:4" ht="12.75">
      <c r="A7535">
        <v>2065</v>
      </c>
      <c r="B7535">
        <v>2052</v>
      </c>
      <c r="D7535">
        <v>0</v>
      </c>
    </row>
    <row r="7536" spans="1:4" ht="12.75">
      <c r="A7536">
        <v>2065</v>
      </c>
      <c r="B7536">
        <v>2059</v>
      </c>
      <c r="D7536">
        <v>0</v>
      </c>
    </row>
    <row r="7537" spans="1:4" ht="12.75">
      <c r="A7537">
        <v>2065</v>
      </c>
      <c r="B7537">
        <v>2064</v>
      </c>
      <c r="D7537">
        <v>0</v>
      </c>
    </row>
    <row r="7538" spans="1:4" ht="12.75">
      <c r="A7538">
        <v>2065</v>
      </c>
      <c r="B7538">
        <v>2066</v>
      </c>
      <c r="D7538">
        <v>0</v>
      </c>
    </row>
    <row r="7539" spans="1:4" ht="12.75">
      <c r="A7539">
        <v>2065</v>
      </c>
      <c r="B7539">
        <v>2067</v>
      </c>
      <c r="D7539">
        <v>0</v>
      </c>
    </row>
    <row r="7540" spans="1:4" ht="12.75">
      <c r="A7540">
        <v>2065</v>
      </c>
      <c r="B7540">
        <v>2068</v>
      </c>
      <c r="D7540">
        <v>0</v>
      </c>
    </row>
    <row r="7541" spans="1:4" ht="12.75">
      <c r="A7541">
        <v>2065</v>
      </c>
      <c r="B7541">
        <v>2069</v>
      </c>
      <c r="D7541">
        <v>0</v>
      </c>
    </row>
    <row r="7542" spans="1:4" ht="12.75">
      <c r="A7542">
        <v>2065</v>
      </c>
      <c r="B7542">
        <v>2070</v>
      </c>
      <c r="D7542">
        <v>0</v>
      </c>
    </row>
    <row r="7543" spans="1:4" ht="12.75">
      <c r="A7543">
        <v>2065</v>
      </c>
      <c r="B7543">
        <v>2073</v>
      </c>
      <c r="D7543">
        <v>0</v>
      </c>
    </row>
    <row r="7544" spans="1:4" ht="12.75">
      <c r="A7544">
        <v>2065</v>
      </c>
      <c r="B7544">
        <v>2074</v>
      </c>
      <c r="D7544">
        <v>0</v>
      </c>
    </row>
    <row r="7545" spans="1:4" ht="12.75">
      <c r="A7545">
        <v>2065</v>
      </c>
      <c r="B7545">
        <v>2200</v>
      </c>
      <c r="D7545">
        <v>0</v>
      </c>
    </row>
    <row r="7546" spans="1:4" ht="12.75">
      <c r="A7546">
        <v>2065</v>
      </c>
      <c r="B7546">
        <v>2202</v>
      </c>
      <c r="D7546">
        <v>0</v>
      </c>
    </row>
    <row r="7547" spans="1:4" ht="12.75">
      <c r="A7547">
        <v>2065</v>
      </c>
      <c r="B7547">
        <v>3202</v>
      </c>
      <c r="D7547">
        <v>0</v>
      </c>
    </row>
    <row r="7548" spans="1:4" ht="12.75">
      <c r="A7548">
        <v>2065</v>
      </c>
      <c r="B7548">
        <v>3203</v>
      </c>
      <c r="D7548">
        <v>0</v>
      </c>
    </row>
    <row r="7549" spans="1:4" ht="12.75">
      <c r="A7549">
        <v>2065</v>
      </c>
      <c r="B7549">
        <v>3204</v>
      </c>
      <c r="D7549">
        <v>0</v>
      </c>
    </row>
    <row r="7550" spans="1:4" ht="12.75">
      <c r="A7550">
        <v>2066</v>
      </c>
      <c r="B7550">
        <v>2059</v>
      </c>
      <c r="D7550">
        <v>0</v>
      </c>
    </row>
    <row r="7551" spans="1:4" ht="12.75">
      <c r="A7551">
        <v>2066</v>
      </c>
      <c r="B7551">
        <v>2064</v>
      </c>
      <c r="D7551">
        <v>0</v>
      </c>
    </row>
    <row r="7552" spans="1:4" ht="12.75">
      <c r="A7552">
        <v>2066</v>
      </c>
      <c r="B7552">
        <v>2065</v>
      </c>
      <c r="D7552">
        <v>0</v>
      </c>
    </row>
    <row r="7553" spans="1:4" ht="12.75">
      <c r="A7553">
        <v>2066</v>
      </c>
      <c r="B7553">
        <v>2067</v>
      </c>
      <c r="D7553">
        <v>0</v>
      </c>
    </row>
    <row r="7554" spans="1:4" ht="12.75">
      <c r="A7554">
        <v>2066</v>
      </c>
      <c r="B7554">
        <v>2068</v>
      </c>
      <c r="D7554">
        <v>0</v>
      </c>
    </row>
    <row r="7555" spans="1:4" ht="12.75">
      <c r="A7555">
        <v>2066</v>
      </c>
      <c r="B7555">
        <v>2069</v>
      </c>
      <c r="D7555">
        <v>0</v>
      </c>
    </row>
    <row r="7556" spans="1:4" ht="12.75">
      <c r="A7556">
        <v>2066</v>
      </c>
      <c r="B7556">
        <v>2070</v>
      </c>
      <c r="D7556">
        <v>0</v>
      </c>
    </row>
    <row r="7557" spans="1:4" ht="12.75">
      <c r="A7557">
        <v>2066</v>
      </c>
      <c r="B7557">
        <v>2073</v>
      </c>
      <c r="D7557">
        <v>0</v>
      </c>
    </row>
    <row r="7558" spans="1:4" ht="12.75">
      <c r="A7558">
        <v>2067</v>
      </c>
      <c r="B7558">
        <v>2059</v>
      </c>
      <c r="D7558">
        <v>0</v>
      </c>
    </row>
    <row r="7559" spans="1:4" ht="12.75">
      <c r="A7559">
        <v>2067</v>
      </c>
      <c r="B7559">
        <v>2064</v>
      </c>
      <c r="D7559">
        <v>0</v>
      </c>
    </row>
    <row r="7560" spans="1:4" ht="12.75">
      <c r="A7560">
        <v>2067</v>
      </c>
      <c r="B7560">
        <v>2065</v>
      </c>
      <c r="D7560">
        <v>0</v>
      </c>
    </row>
    <row r="7561" spans="1:4" ht="12.75">
      <c r="A7561">
        <v>2067</v>
      </c>
      <c r="B7561">
        <v>2066</v>
      </c>
      <c r="D7561">
        <v>0</v>
      </c>
    </row>
    <row r="7562" spans="1:4" ht="12.75">
      <c r="A7562">
        <v>2067</v>
      </c>
      <c r="B7562">
        <v>2068</v>
      </c>
      <c r="D7562">
        <v>0</v>
      </c>
    </row>
    <row r="7563" spans="1:4" ht="12.75">
      <c r="A7563">
        <v>2067</v>
      </c>
      <c r="B7563">
        <v>2069</v>
      </c>
      <c r="D7563">
        <v>0</v>
      </c>
    </row>
    <row r="7564" spans="1:4" ht="12.75">
      <c r="A7564">
        <v>2067</v>
      </c>
      <c r="B7564">
        <v>2070</v>
      </c>
      <c r="D7564">
        <v>0</v>
      </c>
    </row>
    <row r="7565" spans="1:4" ht="12.75">
      <c r="A7565">
        <v>2067</v>
      </c>
      <c r="B7565">
        <v>2071</v>
      </c>
      <c r="D7565">
        <v>0</v>
      </c>
    </row>
    <row r="7566" spans="1:4" ht="12.75">
      <c r="A7566">
        <v>2068</v>
      </c>
      <c r="B7566">
        <v>2059</v>
      </c>
      <c r="D7566">
        <v>0</v>
      </c>
    </row>
    <row r="7567" spans="1:4" ht="12.75">
      <c r="A7567">
        <v>2068</v>
      </c>
      <c r="B7567">
        <v>2064</v>
      </c>
      <c r="D7567">
        <v>0</v>
      </c>
    </row>
    <row r="7568" spans="1:4" ht="12.75">
      <c r="A7568">
        <v>2068</v>
      </c>
      <c r="B7568">
        <v>2065</v>
      </c>
      <c r="D7568">
        <v>0</v>
      </c>
    </row>
    <row r="7569" spans="1:4" ht="12.75">
      <c r="A7569">
        <v>2068</v>
      </c>
      <c r="B7569">
        <v>2066</v>
      </c>
      <c r="D7569">
        <v>0</v>
      </c>
    </row>
    <row r="7570" spans="1:4" ht="12.75">
      <c r="A7570">
        <v>2068</v>
      </c>
      <c r="B7570">
        <v>2067</v>
      </c>
      <c r="D7570">
        <v>0</v>
      </c>
    </row>
    <row r="7571" spans="1:4" ht="12.75">
      <c r="A7571">
        <v>2068</v>
      </c>
      <c r="B7571">
        <v>2069</v>
      </c>
      <c r="D7571">
        <v>0</v>
      </c>
    </row>
    <row r="7572" spans="1:4" ht="12.75">
      <c r="A7572">
        <v>2068</v>
      </c>
      <c r="B7572">
        <v>2070</v>
      </c>
      <c r="D7572">
        <v>0</v>
      </c>
    </row>
    <row r="7573" spans="1:4" ht="12.75">
      <c r="A7573">
        <v>2068</v>
      </c>
      <c r="B7573">
        <v>2071</v>
      </c>
      <c r="D7573">
        <v>0</v>
      </c>
    </row>
    <row r="7574" spans="1:4" ht="12.75">
      <c r="A7574">
        <v>2068</v>
      </c>
      <c r="B7574">
        <v>2073</v>
      </c>
      <c r="D7574">
        <v>0</v>
      </c>
    </row>
    <row r="7575" spans="1:4" ht="12.75">
      <c r="A7575">
        <v>2069</v>
      </c>
      <c r="B7575">
        <v>2059</v>
      </c>
      <c r="D7575">
        <v>0</v>
      </c>
    </row>
    <row r="7576" spans="1:4" ht="12.75">
      <c r="A7576">
        <v>2069</v>
      </c>
      <c r="B7576">
        <v>2064</v>
      </c>
      <c r="D7576">
        <v>0</v>
      </c>
    </row>
    <row r="7577" spans="1:4" ht="12.75">
      <c r="A7577">
        <v>2069</v>
      </c>
      <c r="B7577">
        <v>2065</v>
      </c>
      <c r="D7577">
        <v>0</v>
      </c>
    </row>
    <row r="7578" spans="1:4" ht="12.75">
      <c r="A7578">
        <v>2069</v>
      </c>
      <c r="B7578">
        <v>2066</v>
      </c>
      <c r="D7578">
        <v>0</v>
      </c>
    </row>
    <row r="7579" spans="1:4" ht="12.75">
      <c r="A7579">
        <v>2069</v>
      </c>
      <c r="B7579">
        <v>2067</v>
      </c>
      <c r="D7579">
        <v>0</v>
      </c>
    </row>
    <row r="7580" spans="1:4" ht="12.75">
      <c r="A7580">
        <v>2069</v>
      </c>
      <c r="B7580">
        <v>2068</v>
      </c>
      <c r="D7580">
        <v>0</v>
      </c>
    </row>
    <row r="7581" spans="1:4" ht="12.75">
      <c r="A7581">
        <v>2070</v>
      </c>
      <c r="B7581">
        <v>2065</v>
      </c>
      <c r="D7581">
        <v>0</v>
      </c>
    </row>
    <row r="7582" spans="1:4" ht="12.75">
      <c r="A7582">
        <v>2070</v>
      </c>
      <c r="B7582">
        <v>2066</v>
      </c>
      <c r="D7582">
        <v>0</v>
      </c>
    </row>
    <row r="7583" spans="1:4" ht="12.75">
      <c r="A7583">
        <v>2070</v>
      </c>
      <c r="B7583">
        <v>2067</v>
      </c>
      <c r="D7583">
        <v>0</v>
      </c>
    </row>
    <row r="7584" spans="1:4" ht="12.75">
      <c r="A7584">
        <v>2070</v>
      </c>
      <c r="B7584">
        <v>2068</v>
      </c>
      <c r="D7584">
        <v>0</v>
      </c>
    </row>
    <row r="7585" spans="1:4" ht="12.75">
      <c r="A7585">
        <v>2070</v>
      </c>
      <c r="B7585">
        <v>2071</v>
      </c>
      <c r="D7585">
        <v>0</v>
      </c>
    </row>
    <row r="7586" spans="1:4" ht="12.75">
      <c r="A7586">
        <v>2070</v>
      </c>
      <c r="B7586">
        <v>2072</v>
      </c>
      <c r="D7586">
        <v>0</v>
      </c>
    </row>
    <row r="7587" spans="1:4" ht="12.75">
      <c r="A7587">
        <v>2070</v>
      </c>
      <c r="B7587">
        <v>2073</v>
      </c>
      <c r="D7587">
        <v>0</v>
      </c>
    </row>
    <row r="7588" spans="1:4" ht="12.75">
      <c r="A7588">
        <v>2071</v>
      </c>
      <c r="B7588">
        <v>2067</v>
      </c>
      <c r="D7588">
        <v>0</v>
      </c>
    </row>
    <row r="7589" spans="1:4" ht="12.75">
      <c r="A7589">
        <v>2071</v>
      </c>
      <c r="B7589">
        <v>2068</v>
      </c>
      <c r="D7589">
        <v>0</v>
      </c>
    </row>
    <row r="7590" spans="1:4" ht="12.75">
      <c r="A7590">
        <v>2071</v>
      </c>
      <c r="B7590">
        <v>2070</v>
      </c>
      <c r="D7590">
        <v>0</v>
      </c>
    </row>
    <row r="7591" spans="1:4" ht="12.75">
      <c r="A7591">
        <v>2071</v>
      </c>
      <c r="B7591">
        <v>2073</v>
      </c>
      <c r="D7591">
        <v>0</v>
      </c>
    </row>
    <row r="7592" spans="1:4" ht="12.75">
      <c r="A7592">
        <v>2072</v>
      </c>
      <c r="B7592">
        <v>2070</v>
      </c>
      <c r="D7592">
        <v>0</v>
      </c>
    </row>
    <row r="7593" spans="1:4" ht="12.75">
      <c r="A7593">
        <v>2072</v>
      </c>
      <c r="B7593">
        <v>2073</v>
      </c>
      <c r="D7593">
        <v>0</v>
      </c>
    </row>
    <row r="7594" spans="1:4" ht="12.75">
      <c r="A7594">
        <v>2073</v>
      </c>
      <c r="B7594">
        <v>67</v>
      </c>
      <c r="D7594">
        <v>0</v>
      </c>
    </row>
    <row r="7595" spans="1:4" ht="12.75">
      <c r="A7595">
        <v>2073</v>
      </c>
      <c r="B7595">
        <v>105</v>
      </c>
      <c r="D7595">
        <v>0</v>
      </c>
    </row>
    <row r="7596" spans="1:4" ht="12.75">
      <c r="A7596">
        <v>2073</v>
      </c>
      <c r="B7596">
        <v>107</v>
      </c>
      <c r="D7596">
        <v>0</v>
      </c>
    </row>
    <row r="7597" spans="1:4" ht="12.75">
      <c r="A7597">
        <v>2073</v>
      </c>
      <c r="B7597">
        <v>2048</v>
      </c>
      <c r="D7597">
        <v>0</v>
      </c>
    </row>
    <row r="7598" spans="1:4" ht="12.75">
      <c r="A7598">
        <v>2073</v>
      </c>
      <c r="B7598">
        <v>2051</v>
      </c>
      <c r="D7598">
        <v>0</v>
      </c>
    </row>
    <row r="7599" spans="1:4" ht="12.75">
      <c r="A7599">
        <v>2073</v>
      </c>
      <c r="B7599">
        <v>2065</v>
      </c>
      <c r="D7599">
        <v>0</v>
      </c>
    </row>
    <row r="7600" spans="1:4" ht="12.75">
      <c r="A7600">
        <v>2073</v>
      </c>
      <c r="B7600">
        <v>2066</v>
      </c>
      <c r="D7600">
        <v>0</v>
      </c>
    </row>
    <row r="7601" spans="1:4" ht="12.75">
      <c r="A7601">
        <v>2073</v>
      </c>
      <c r="B7601">
        <v>2068</v>
      </c>
      <c r="D7601">
        <v>0</v>
      </c>
    </row>
    <row r="7602" spans="1:4" ht="12.75">
      <c r="A7602">
        <v>2073</v>
      </c>
      <c r="B7602">
        <v>2070</v>
      </c>
      <c r="D7602">
        <v>0</v>
      </c>
    </row>
    <row r="7603" spans="1:4" ht="12.75">
      <c r="A7603">
        <v>2073</v>
      </c>
      <c r="B7603">
        <v>2071</v>
      </c>
      <c r="D7603">
        <v>0</v>
      </c>
    </row>
    <row r="7604" spans="1:4" ht="12.75">
      <c r="A7604">
        <v>2073</v>
      </c>
      <c r="B7604">
        <v>2072</v>
      </c>
      <c r="D7604">
        <v>0</v>
      </c>
    </row>
    <row r="7605" spans="1:4" ht="12.75">
      <c r="A7605">
        <v>2073</v>
      </c>
      <c r="B7605">
        <v>2074</v>
      </c>
      <c r="D7605">
        <v>0</v>
      </c>
    </row>
    <row r="7606" spans="1:4" ht="12.75">
      <c r="A7606">
        <v>2073</v>
      </c>
      <c r="B7606">
        <v>2075</v>
      </c>
      <c r="D7606">
        <v>0</v>
      </c>
    </row>
    <row r="7607" spans="1:4" ht="12.75">
      <c r="A7607">
        <v>2073</v>
      </c>
      <c r="B7607">
        <v>2200</v>
      </c>
      <c r="D7607">
        <v>0</v>
      </c>
    </row>
    <row r="7608" spans="1:4" ht="12.75">
      <c r="A7608">
        <v>2073</v>
      </c>
      <c r="B7608">
        <v>2202</v>
      </c>
      <c r="D7608">
        <v>0</v>
      </c>
    </row>
    <row r="7609" spans="1:4" ht="12.75">
      <c r="A7609">
        <v>2073</v>
      </c>
      <c r="B7609">
        <v>2203</v>
      </c>
      <c r="D7609">
        <v>0</v>
      </c>
    </row>
    <row r="7610" spans="1:4" ht="12.75">
      <c r="A7610">
        <v>2073</v>
      </c>
      <c r="B7610">
        <v>3202</v>
      </c>
      <c r="D7610">
        <v>0</v>
      </c>
    </row>
    <row r="7611" spans="1:4" ht="12.75">
      <c r="A7611">
        <v>2073</v>
      </c>
      <c r="B7611">
        <v>3203</v>
      </c>
      <c r="D7611">
        <v>0</v>
      </c>
    </row>
    <row r="7612" spans="1:4" ht="12.75">
      <c r="A7612">
        <v>2073</v>
      </c>
      <c r="B7612">
        <v>3204</v>
      </c>
      <c r="D7612">
        <v>0</v>
      </c>
    </row>
    <row r="7613" spans="1:4" ht="12.75">
      <c r="A7613">
        <v>2074</v>
      </c>
      <c r="B7613">
        <v>35</v>
      </c>
      <c r="D7613">
        <v>0</v>
      </c>
    </row>
    <row r="7614" spans="1:4" ht="12.75">
      <c r="A7614">
        <v>2074</v>
      </c>
      <c r="B7614">
        <v>67</v>
      </c>
      <c r="D7614">
        <v>0</v>
      </c>
    </row>
    <row r="7615" spans="1:4" ht="12.75">
      <c r="A7615">
        <v>2074</v>
      </c>
      <c r="B7615">
        <v>105</v>
      </c>
      <c r="D7615">
        <v>0</v>
      </c>
    </row>
    <row r="7616" spans="1:4" ht="12.75">
      <c r="A7616">
        <v>2074</v>
      </c>
      <c r="B7616">
        <v>107</v>
      </c>
      <c r="D7616">
        <v>0</v>
      </c>
    </row>
    <row r="7617" spans="1:4" ht="12.75">
      <c r="A7617">
        <v>2074</v>
      </c>
      <c r="B7617">
        <v>2048</v>
      </c>
      <c r="D7617">
        <v>0</v>
      </c>
    </row>
    <row r="7618" spans="1:4" ht="12.75">
      <c r="A7618">
        <v>2074</v>
      </c>
      <c r="B7618">
        <v>2051</v>
      </c>
      <c r="D7618">
        <v>0</v>
      </c>
    </row>
    <row r="7619" spans="1:4" ht="12.75">
      <c r="A7619">
        <v>2074</v>
      </c>
      <c r="B7619">
        <v>2065</v>
      </c>
      <c r="D7619">
        <v>0</v>
      </c>
    </row>
    <row r="7620" spans="1:4" ht="12.75">
      <c r="A7620">
        <v>2074</v>
      </c>
      <c r="B7620">
        <v>2073</v>
      </c>
      <c r="D7620">
        <v>0</v>
      </c>
    </row>
    <row r="7621" spans="1:4" ht="12.75">
      <c r="A7621">
        <v>2074</v>
      </c>
      <c r="B7621">
        <v>2075</v>
      </c>
      <c r="D7621">
        <v>0</v>
      </c>
    </row>
    <row r="7622" spans="1:4" ht="12.75">
      <c r="A7622">
        <v>2074</v>
      </c>
      <c r="B7622">
        <v>2077</v>
      </c>
      <c r="D7622">
        <v>0</v>
      </c>
    </row>
    <row r="7623" spans="1:4" ht="12.75">
      <c r="A7623">
        <v>2074</v>
      </c>
      <c r="B7623">
        <v>2078</v>
      </c>
      <c r="D7623">
        <v>0</v>
      </c>
    </row>
    <row r="7624" spans="1:4" ht="12.75">
      <c r="A7624">
        <v>2074</v>
      </c>
      <c r="B7624">
        <v>2200</v>
      </c>
      <c r="D7624">
        <v>0</v>
      </c>
    </row>
    <row r="7625" spans="1:4" ht="12.75">
      <c r="A7625">
        <v>2074</v>
      </c>
      <c r="B7625">
        <v>2202</v>
      </c>
      <c r="D7625">
        <v>0</v>
      </c>
    </row>
    <row r="7626" spans="1:4" ht="12.75">
      <c r="A7626">
        <v>2074</v>
      </c>
      <c r="B7626">
        <v>2203</v>
      </c>
      <c r="D7626">
        <v>0</v>
      </c>
    </row>
    <row r="7627" spans="1:4" ht="12.75">
      <c r="A7627">
        <v>2074</v>
      </c>
      <c r="B7627">
        <v>3202</v>
      </c>
      <c r="D7627">
        <v>0</v>
      </c>
    </row>
    <row r="7628" spans="1:4" ht="12.75">
      <c r="A7628">
        <v>2074</v>
      </c>
      <c r="B7628">
        <v>3203</v>
      </c>
      <c r="D7628">
        <v>0</v>
      </c>
    </row>
    <row r="7629" spans="1:4" ht="12.75">
      <c r="A7629">
        <v>2074</v>
      </c>
      <c r="B7629">
        <v>3204</v>
      </c>
      <c r="D7629">
        <v>0</v>
      </c>
    </row>
    <row r="7630" spans="1:4" ht="12.75">
      <c r="A7630">
        <v>2075</v>
      </c>
      <c r="B7630">
        <v>2073</v>
      </c>
      <c r="D7630">
        <v>0</v>
      </c>
    </row>
    <row r="7631" spans="1:4" ht="12.75">
      <c r="A7631">
        <v>2075</v>
      </c>
      <c r="B7631">
        <v>2074</v>
      </c>
      <c r="D7631">
        <v>0</v>
      </c>
    </row>
    <row r="7632" spans="1:4" ht="12.75">
      <c r="A7632">
        <v>2075</v>
      </c>
      <c r="B7632">
        <v>2076</v>
      </c>
      <c r="D7632">
        <v>0</v>
      </c>
    </row>
    <row r="7633" spans="1:4" ht="12.75">
      <c r="A7633">
        <v>2075</v>
      </c>
      <c r="B7633">
        <v>2077</v>
      </c>
      <c r="D7633">
        <v>0</v>
      </c>
    </row>
    <row r="7634" spans="1:4" ht="12.75">
      <c r="A7634">
        <v>2075</v>
      </c>
      <c r="B7634">
        <v>2078</v>
      </c>
      <c r="D7634">
        <v>0</v>
      </c>
    </row>
    <row r="7635" spans="1:4" ht="12.75">
      <c r="A7635">
        <v>2076</v>
      </c>
      <c r="B7635">
        <v>2075</v>
      </c>
      <c r="D7635">
        <v>0</v>
      </c>
    </row>
    <row r="7636" spans="1:4" ht="12.75">
      <c r="A7636">
        <v>2077</v>
      </c>
      <c r="B7636">
        <v>35</v>
      </c>
      <c r="D7636">
        <v>0</v>
      </c>
    </row>
    <row r="7637" spans="1:4" ht="12.75">
      <c r="A7637">
        <v>2077</v>
      </c>
      <c r="B7637">
        <v>107</v>
      </c>
      <c r="D7637">
        <v>0</v>
      </c>
    </row>
    <row r="7638" spans="1:4" ht="12.75">
      <c r="A7638">
        <v>2077</v>
      </c>
      <c r="B7638">
        <v>2074</v>
      </c>
      <c r="D7638">
        <v>0</v>
      </c>
    </row>
    <row r="7639" spans="1:4" ht="12.75">
      <c r="A7639">
        <v>2077</v>
      </c>
      <c r="B7639">
        <v>2075</v>
      </c>
      <c r="D7639">
        <v>0</v>
      </c>
    </row>
    <row r="7640" spans="1:4" ht="12.75">
      <c r="A7640">
        <v>2077</v>
      </c>
      <c r="B7640">
        <v>2078</v>
      </c>
      <c r="D7640">
        <v>0</v>
      </c>
    </row>
    <row r="7641" spans="1:4" ht="12.75">
      <c r="A7641">
        <v>2077</v>
      </c>
      <c r="B7641">
        <v>2079</v>
      </c>
      <c r="D7641">
        <v>0</v>
      </c>
    </row>
    <row r="7642" spans="1:4" ht="12.75">
      <c r="A7642">
        <v>2077</v>
      </c>
      <c r="B7642">
        <v>2200</v>
      </c>
      <c r="D7642">
        <v>0</v>
      </c>
    </row>
    <row r="7643" spans="1:4" ht="12.75">
      <c r="A7643">
        <v>2077</v>
      </c>
      <c r="B7643">
        <v>2202</v>
      </c>
      <c r="D7643">
        <v>0</v>
      </c>
    </row>
    <row r="7644" spans="1:4" ht="12.75">
      <c r="A7644">
        <v>2077</v>
      </c>
      <c r="B7644">
        <v>2203</v>
      </c>
      <c r="D7644">
        <v>0</v>
      </c>
    </row>
    <row r="7645" spans="1:4" ht="12.75">
      <c r="A7645">
        <v>2077</v>
      </c>
      <c r="B7645">
        <v>3202</v>
      </c>
      <c r="D7645">
        <v>0</v>
      </c>
    </row>
    <row r="7646" spans="1:4" ht="12.75">
      <c r="A7646">
        <v>2077</v>
      </c>
      <c r="B7646">
        <v>3203</v>
      </c>
      <c r="D7646">
        <v>0</v>
      </c>
    </row>
    <row r="7647" spans="1:4" ht="12.75">
      <c r="A7647">
        <v>2077</v>
      </c>
      <c r="B7647">
        <v>3204</v>
      </c>
      <c r="D7647">
        <v>0</v>
      </c>
    </row>
    <row r="7648" spans="1:4" ht="12.75">
      <c r="A7648">
        <v>2078</v>
      </c>
      <c r="B7648">
        <v>2074</v>
      </c>
      <c r="D7648">
        <v>0</v>
      </c>
    </row>
    <row r="7649" spans="1:4" ht="12.75">
      <c r="A7649">
        <v>2078</v>
      </c>
      <c r="B7649">
        <v>2075</v>
      </c>
      <c r="D7649">
        <v>0</v>
      </c>
    </row>
    <row r="7650" spans="1:4" ht="12.75">
      <c r="A7650">
        <v>2078</v>
      </c>
      <c r="B7650">
        <v>2077</v>
      </c>
      <c r="D7650">
        <v>0</v>
      </c>
    </row>
    <row r="7651" spans="1:4" ht="12.75">
      <c r="A7651">
        <v>2079</v>
      </c>
      <c r="B7651">
        <v>107</v>
      </c>
      <c r="D7651">
        <v>0</v>
      </c>
    </row>
    <row r="7652" spans="1:4" ht="12.75">
      <c r="A7652">
        <v>2079</v>
      </c>
      <c r="B7652">
        <v>2077</v>
      </c>
      <c r="D7652">
        <v>0</v>
      </c>
    </row>
    <row r="7653" spans="1:4" ht="12.75">
      <c r="A7653">
        <v>2079</v>
      </c>
      <c r="B7653">
        <v>2080</v>
      </c>
      <c r="D7653">
        <v>0</v>
      </c>
    </row>
    <row r="7654" spans="1:4" ht="12.75">
      <c r="A7654">
        <v>2079</v>
      </c>
      <c r="B7654">
        <v>2081</v>
      </c>
      <c r="D7654">
        <v>0</v>
      </c>
    </row>
    <row r="7655" spans="1:4" ht="12.75">
      <c r="A7655">
        <v>2079</v>
      </c>
      <c r="B7655">
        <v>2200</v>
      </c>
      <c r="D7655">
        <v>0</v>
      </c>
    </row>
    <row r="7656" spans="1:4" ht="12.75">
      <c r="A7656">
        <v>2079</v>
      </c>
      <c r="B7656">
        <v>2202</v>
      </c>
      <c r="D7656">
        <v>0</v>
      </c>
    </row>
    <row r="7657" spans="1:4" ht="12.75">
      <c r="A7657">
        <v>2079</v>
      </c>
      <c r="B7657">
        <v>2203</v>
      </c>
      <c r="D7657">
        <v>0</v>
      </c>
    </row>
    <row r="7658" spans="1:4" ht="12.75">
      <c r="A7658">
        <v>2079</v>
      </c>
      <c r="B7658">
        <v>3202</v>
      </c>
      <c r="D7658">
        <v>0</v>
      </c>
    </row>
    <row r="7659" spans="1:4" ht="12.75">
      <c r="A7659">
        <v>2079</v>
      </c>
      <c r="B7659">
        <v>3203</v>
      </c>
      <c r="D7659">
        <v>0</v>
      </c>
    </row>
    <row r="7660" spans="1:4" ht="12.75">
      <c r="A7660">
        <v>2079</v>
      </c>
      <c r="B7660">
        <v>3204</v>
      </c>
      <c r="D7660">
        <v>0</v>
      </c>
    </row>
    <row r="7661" spans="1:4" ht="12.75">
      <c r="A7661">
        <v>2080</v>
      </c>
      <c r="B7661">
        <v>107</v>
      </c>
      <c r="D7661">
        <v>0</v>
      </c>
    </row>
    <row r="7662" spans="1:4" ht="12.75">
      <c r="A7662">
        <v>2080</v>
      </c>
      <c r="B7662">
        <v>2079</v>
      </c>
      <c r="D7662">
        <v>0</v>
      </c>
    </row>
    <row r="7663" spans="1:4" ht="12.75">
      <c r="A7663">
        <v>2080</v>
      </c>
      <c r="B7663">
        <v>2081</v>
      </c>
      <c r="D7663">
        <v>0</v>
      </c>
    </row>
    <row r="7664" spans="1:4" ht="12.75">
      <c r="A7664">
        <v>2080</v>
      </c>
      <c r="B7664">
        <v>2083</v>
      </c>
      <c r="D7664">
        <v>0</v>
      </c>
    </row>
    <row r="7665" spans="1:4" ht="12.75">
      <c r="A7665">
        <v>2080</v>
      </c>
      <c r="B7665">
        <v>2084</v>
      </c>
      <c r="D7665">
        <v>0</v>
      </c>
    </row>
    <row r="7666" spans="1:4" ht="12.75">
      <c r="A7666">
        <v>2080</v>
      </c>
      <c r="B7666">
        <v>2200</v>
      </c>
      <c r="D7666">
        <v>0</v>
      </c>
    </row>
    <row r="7667" spans="1:4" ht="12.75">
      <c r="A7667">
        <v>2080</v>
      </c>
      <c r="B7667">
        <v>2202</v>
      </c>
      <c r="D7667">
        <v>0</v>
      </c>
    </row>
    <row r="7668" spans="1:4" ht="12.75">
      <c r="A7668">
        <v>2080</v>
      </c>
      <c r="B7668">
        <v>2203</v>
      </c>
      <c r="D7668">
        <v>0</v>
      </c>
    </row>
    <row r="7669" spans="1:4" ht="12.75">
      <c r="A7669">
        <v>2080</v>
      </c>
      <c r="B7669">
        <v>3202</v>
      </c>
      <c r="D7669">
        <v>0</v>
      </c>
    </row>
    <row r="7670" spans="1:4" ht="12.75">
      <c r="A7670">
        <v>2080</v>
      </c>
      <c r="B7670">
        <v>3203</v>
      </c>
      <c r="D7670">
        <v>0</v>
      </c>
    </row>
    <row r="7671" spans="1:4" ht="12.75">
      <c r="A7671">
        <v>2080</v>
      </c>
      <c r="B7671">
        <v>3204</v>
      </c>
      <c r="D7671">
        <v>0</v>
      </c>
    </row>
    <row r="7672" spans="1:4" ht="12.75">
      <c r="A7672">
        <v>2081</v>
      </c>
      <c r="B7672">
        <v>2079</v>
      </c>
      <c r="D7672">
        <v>0</v>
      </c>
    </row>
    <row r="7673" spans="1:4" ht="12.75">
      <c r="A7673">
        <v>2081</v>
      </c>
      <c r="B7673">
        <v>2080</v>
      </c>
      <c r="D7673">
        <v>0</v>
      </c>
    </row>
    <row r="7674" spans="1:4" ht="12.75">
      <c r="A7674">
        <v>2081</v>
      </c>
      <c r="B7674">
        <v>2082</v>
      </c>
      <c r="D7674">
        <v>0</v>
      </c>
    </row>
    <row r="7675" spans="1:4" ht="12.75">
      <c r="A7675">
        <v>2081</v>
      </c>
      <c r="B7675">
        <v>2083</v>
      </c>
      <c r="D7675">
        <v>0</v>
      </c>
    </row>
    <row r="7676" spans="1:4" ht="12.75">
      <c r="A7676">
        <v>2082</v>
      </c>
      <c r="B7676">
        <v>2081</v>
      </c>
      <c r="D7676">
        <v>0</v>
      </c>
    </row>
    <row r="7677" spans="1:4" ht="12.75">
      <c r="A7677">
        <v>2082</v>
      </c>
      <c r="B7677">
        <v>2083</v>
      </c>
      <c r="D7677">
        <v>0</v>
      </c>
    </row>
    <row r="7678" spans="1:4" ht="12.75">
      <c r="A7678">
        <v>2082</v>
      </c>
      <c r="B7678">
        <v>2084</v>
      </c>
      <c r="D7678">
        <v>0</v>
      </c>
    </row>
    <row r="7679" spans="1:4" ht="12.75">
      <c r="A7679">
        <v>2082</v>
      </c>
      <c r="B7679">
        <v>2085</v>
      </c>
      <c r="D7679">
        <v>0</v>
      </c>
    </row>
    <row r="7680" spans="1:4" ht="12.75">
      <c r="A7680">
        <v>2083</v>
      </c>
      <c r="B7680">
        <v>2080</v>
      </c>
      <c r="D7680">
        <v>0</v>
      </c>
    </row>
    <row r="7681" spans="1:4" ht="12.75">
      <c r="A7681">
        <v>2083</v>
      </c>
      <c r="B7681">
        <v>2081</v>
      </c>
      <c r="D7681">
        <v>0</v>
      </c>
    </row>
    <row r="7682" spans="1:4" ht="12.75">
      <c r="A7682">
        <v>2083</v>
      </c>
      <c r="B7682">
        <v>2082</v>
      </c>
      <c r="D7682">
        <v>0</v>
      </c>
    </row>
    <row r="7683" spans="1:4" ht="12.75">
      <c r="A7683">
        <v>2083</v>
      </c>
      <c r="B7683">
        <v>2084</v>
      </c>
      <c r="D7683">
        <v>0</v>
      </c>
    </row>
    <row r="7684" spans="1:4" ht="12.75">
      <c r="A7684">
        <v>2083</v>
      </c>
      <c r="B7684">
        <v>2085</v>
      </c>
      <c r="D7684">
        <v>0</v>
      </c>
    </row>
    <row r="7685" spans="1:4" ht="12.75">
      <c r="A7685">
        <v>2084</v>
      </c>
      <c r="B7685">
        <v>53</v>
      </c>
      <c r="D7685">
        <v>0</v>
      </c>
    </row>
    <row r="7686" spans="1:4" ht="12.75">
      <c r="A7686">
        <v>2084</v>
      </c>
      <c r="B7686">
        <v>107</v>
      </c>
      <c r="D7686">
        <v>0</v>
      </c>
    </row>
    <row r="7687" spans="1:4" ht="12.75">
      <c r="A7687">
        <v>2084</v>
      </c>
      <c r="B7687">
        <v>2080</v>
      </c>
      <c r="D7687">
        <v>0</v>
      </c>
    </row>
    <row r="7688" spans="1:4" ht="12.75">
      <c r="A7688">
        <v>2084</v>
      </c>
      <c r="B7688">
        <v>2082</v>
      </c>
      <c r="D7688">
        <v>0</v>
      </c>
    </row>
    <row r="7689" spans="1:4" ht="12.75">
      <c r="A7689">
        <v>2084</v>
      </c>
      <c r="B7689">
        <v>2083</v>
      </c>
      <c r="D7689">
        <v>0</v>
      </c>
    </row>
    <row r="7690" spans="1:4" ht="12.75">
      <c r="A7690">
        <v>2084</v>
      </c>
      <c r="B7690">
        <v>2085</v>
      </c>
      <c r="D7690">
        <v>0</v>
      </c>
    </row>
    <row r="7691" spans="1:4" ht="12.75">
      <c r="A7691">
        <v>2084</v>
      </c>
      <c r="B7691">
        <v>2086</v>
      </c>
      <c r="D7691">
        <v>0</v>
      </c>
    </row>
    <row r="7692" spans="1:4" ht="12.75">
      <c r="A7692">
        <v>2084</v>
      </c>
      <c r="B7692">
        <v>2087</v>
      </c>
      <c r="D7692">
        <v>0</v>
      </c>
    </row>
    <row r="7693" spans="1:4" ht="12.75">
      <c r="A7693">
        <v>2084</v>
      </c>
      <c r="B7693">
        <v>2200</v>
      </c>
      <c r="D7693">
        <v>0</v>
      </c>
    </row>
    <row r="7694" spans="1:4" ht="12.75">
      <c r="A7694">
        <v>2084</v>
      </c>
      <c r="B7694">
        <v>2202</v>
      </c>
      <c r="D7694">
        <v>0</v>
      </c>
    </row>
    <row r="7695" spans="1:4" ht="12.75">
      <c r="A7695">
        <v>2084</v>
      </c>
      <c r="B7695">
        <v>2203</v>
      </c>
      <c r="D7695">
        <v>0</v>
      </c>
    </row>
    <row r="7696" spans="1:4" ht="12.75">
      <c r="A7696">
        <v>2084</v>
      </c>
      <c r="B7696">
        <v>3102</v>
      </c>
      <c r="D7696">
        <v>0</v>
      </c>
    </row>
    <row r="7697" spans="1:4" ht="12.75">
      <c r="A7697">
        <v>2084</v>
      </c>
      <c r="B7697">
        <v>3107</v>
      </c>
      <c r="D7697">
        <v>0</v>
      </c>
    </row>
    <row r="7698" spans="1:4" ht="12.75">
      <c r="A7698">
        <v>2084</v>
      </c>
      <c r="B7698">
        <v>3200</v>
      </c>
      <c r="D7698">
        <v>0</v>
      </c>
    </row>
    <row r="7699" spans="1:4" ht="12.75">
      <c r="A7699">
        <v>2084</v>
      </c>
      <c r="B7699">
        <v>3202</v>
      </c>
      <c r="D7699">
        <v>0</v>
      </c>
    </row>
    <row r="7700" spans="1:4" ht="12.75">
      <c r="A7700">
        <v>2084</v>
      </c>
      <c r="B7700">
        <v>3203</v>
      </c>
      <c r="D7700">
        <v>0</v>
      </c>
    </row>
    <row r="7701" spans="1:4" ht="12.75">
      <c r="A7701">
        <v>2084</v>
      </c>
      <c r="B7701">
        <v>3204</v>
      </c>
      <c r="D7701">
        <v>0</v>
      </c>
    </row>
    <row r="7702" spans="1:4" ht="12.75">
      <c r="A7702">
        <v>2085</v>
      </c>
      <c r="B7702">
        <v>2082</v>
      </c>
      <c r="D7702">
        <v>0</v>
      </c>
    </row>
    <row r="7703" spans="1:4" ht="12.75">
      <c r="A7703">
        <v>2085</v>
      </c>
      <c r="B7703">
        <v>2083</v>
      </c>
      <c r="D7703">
        <v>0</v>
      </c>
    </row>
    <row r="7704" spans="1:4" ht="12.75">
      <c r="A7704">
        <v>2085</v>
      </c>
      <c r="B7704">
        <v>2084</v>
      </c>
      <c r="D7704">
        <v>0</v>
      </c>
    </row>
    <row r="7705" spans="1:4" ht="12.75">
      <c r="A7705">
        <v>2085</v>
      </c>
      <c r="B7705">
        <v>2086</v>
      </c>
      <c r="D7705">
        <v>0</v>
      </c>
    </row>
    <row r="7706" spans="1:4" ht="12.75">
      <c r="A7706">
        <v>2085</v>
      </c>
      <c r="B7706">
        <v>2087</v>
      </c>
      <c r="D7706">
        <v>0</v>
      </c>
    </row>
    <row r="7707" spans="1:4" ht="12.75">
      <c r="A7707">
        <v>2086</v>
      </c>
      <c r="B7707">
        <v>2084</v>
      </c>
      <c r="D7707">
        <v>0</v>
      </c>
    </row>
    <row r="7708" spans="1:4" ht="12.75">
      <c r="A7708">
        <v>2086</v>
      </c>
      <c r="B7708">
        <v>2085</v>
      </c>
      <c r="D7708">
        <v>0</v>
      </c>
    </row>
    <row r="7709" spans="1:4" ht="12.75">
      <c r="A7709">
        <v>2086</v>
      </c>
      <c r="B7709">
        <v>2087</v>
      </c>
      <c r="D7709">
        <v>0</v>
      </c>
    </row>
    <row r="7710" spans="1:4" ht="12.75">
      <c r="A7710">
        <v>2086</v>
      </c>
      <c r="B7710">
        <v>2088</v>
      </c>
      <c r="D7710">
        <v>0</v>
      </c>
    </row>
    <row r="7711" spans="1:4" ht="12.75">
      <c r="A7711">
        <v>2087</v>
      </c>
      <c r="B7711">
        <v>2</v>
      </c>
      <c r="D7711">
        <v>0</v>
      </c>
    </row>
    <row r="7712" spans="1:4" ht="12.75">
      <c r="A7712">
        <v>2087</v>
      </c>
      <c r="B7712">
        <v>4</v>
      </c>
      <c r="D7712">
        <v>0</v>
      </c>
    </row>
    <row r="7713" spans="1:4" ht="12.75">
      <c r="A7713">
        <v>2087</v>
      </c>
      <c r="B7713">
        <v>53</v>
      </c>
      <c r="D7713">
        <v>0</v>
      </c>
    </row>
    <row r="7714" spans="1:4" ht="12.75">
      <c r="A7714">
        <v>2087</v>
      </c>
      <c r="B7714">
        <v>107</v>
      </c>
      <c r="D7714">
        <v>0</v>
      </c>
    </row>
    <row r="7715" spans="1:4" ht="12.75">
      <c r="A7715">
        <v>2087</v>
      </c>
      <c r="B7715">
        <v>2084</v>
      </c>
      <c r="D7715">
        <v>0</v>
      </c>
    </row>
    <row r="7716" spans="1:4" ht="12.75">
      <c r="A7716">
        <v>2087</v>
      </c>
      <c r="B7716">
        <v>2085</v>
      </c>
      <c r="D7716">
        <v>0</v>
      </c>
    </row>
    <row r="7717" spans="1:4" ht="12.75">
      <c r="A7717">
        <v>2087</v>
      </c>
      <c r="B7717">
        <v>2086</v>
      </c>
      <c r="D7717">
        <v>0</v>
      </c>
    </row>
    <row r="7718" spans="1:4" ht="12.75">
      <c r="A7718">
        <v>2087</v>
      </c>
      <c r="B7718">
        <v>2088</v>
      </c>
      <c r="D7718">
        <v>0</v>
      </c>
    </row>
    <row r="7719" spans="1:4" ht="12.75">
      <c r="A7719">
        <v>2087</v>
      </c>
      <c r="B7719">
        <v>2089</v>
      </c>
      <c r="D7719">
        <v>0</v>
      </c>
    </row>
    <row r="7720" spans="1:4" ht="12.75">
      <c r="A7720">
        <v>2087</v>
      </c>
      <c r="B7720">
        <v>2200</v>
      </c>
      <c r="D7720">
        <v>0</v>
      </c>
    </row>
    <row r="7721" spans="1:4" ht="12.75">
      <c r="A7721">
        <v>2087</v>
      </c>
      <c r="B7721">
        <v>2202</v>
      </c>
      <c r="D7721">
        <v>0</v>
      </c>
    </row>
    <row r="7722" spans="1:4" ht="12.75">
      <c r="A7722">
        <v>2087</v>
      </c>
      <c r="B7722">
        <v>2203</v>
      </c>
      <c r="D7722">
        <v>0</v>
      </c>
    </row>
    <row r="7723" spans="1:4" ht="12.75">
      <c r="A7723">
        <v>2087</v>
      </c>
      <c r="B7723">
        <v>2204</v>
      </c>
      <c r="D7723">
        <v>0</v>
      </c>
    </row>
    <row r="7724" spans="1:4" ht="12.75">
      <c r="A7724">
        <v>2087</v>
      </c>
      <c r="B7724">
        <v>3102</v>
      </c>
      <c r="D7724">
        <v>0</v>
      </c>
    </row>
    <row r="7725" spans="1:4" ht="12.75">
      <c r="A7725">
        <v>2087</v>
      </c>
      <c r="B7725">
        <v>3107</v>
      </c>
      <c r="D7725">
        <v>0</v>
      </c>
    </row>
    <row r="7726" spans="1:4" ht="12.75">
      <c r="A7726">
        <v>2087</v>
      </c>
      <c r="B7726">
        <v>3200</v>
      </c>
      <c r="D7726">
        <v>0</v>
      </c>
    </row>
    <row r="7727" spans="1:4" ht="12.75">
      <c r="A7727">
        <v>2087</v>
      </c>
      <c r="B7727">
        <v>3201</v>
      </c>
      <c r="D7727">
        <v>0</v>
      </c>
    </row>
    <row r="7728" spans="1:4" ht="12.75">
      <c r="A7728">
        <v>2087</v>
      </c>
      <c r="B7728">
        <v>3203</v>
      </c>
      <c r="D7728">
        <v>0</v>
      </c>
    </row>
    <row r="7729" spans="1:4" ht="12.75">
      <c r="A7729">
        <v>2087</v>
      </c>
      <c r="B7729">
        <v>3204</v>
      </c>
      <c r="D7729">
        <v>0</v>
      </c>
    </row>
    <row r="7730" spans="1:4" ht="12.75">
      <c r="A7730">
        <v>2088</v>
      </c>
      <c r="B7730">
        <v>2086</v>
      </c>
      <c r="D7730">
        <v>0</v>
      </c>
    </row>
    <row r="7731" spans="1:4" ht="12.75">
      <c r="A7731">
        <v>2088</v>
      </c>
      <c r="B7731">
        <v>2087</v>
      </c>
      <c r="D7731">
        <v>0</v>
      </c>
    </row>
    <row r="7732" spans="1:4" ht="12.75">
      <c r="A7732">
        <v>2088</v>
      </c>
      <c r="B7732">
        <v>2089</v>
      </c>
      <c r="D7732">
        <v>0</v>
      </c>
    </row>
    <row r="7733" spans="1:4" ht="12.75">
      <c r="A7733">
        <v>2088</v>
      </c>
      <c r="B7733">
        <v>2090</v>
      </c>
      <c r="D7733">
        <v>0</v>
      </c>
    </row>
    <row r="7734" spans="1:4" ht="12.75">
      <c r="A7734">
        <v>2089</v>
      </c>
      <c r="B7734">
        <v>2</v>
      </c>
      <c r="D7734">
        <v>0</v>
      </c>
    </row>
    <row r="7735" spans="1:4" ht="12.75">
      <c r="A7735">
        <v>2089</v>
      </c>
      <c r="B7735">
        <v>4</v>
      </c>
      <c r="D7735">
        <v>0</v>
      </c>
    </row>
    <row r="7736" spans="1:4" ht="12.75">
      <c r="A7736">
        <v>2089</v>
      </c>
      <c r="B7736">
        <v>107</v>
      </c>
      <c r="D7736">
        <v>0</v>
      </c>
    </row>
    <row r="7737" spans="1:4" ht="12.75">
      <c r="A7737">
        <v>2089</v>
      </c>
      <c r="B7737">
        <v>2087</v>
      </c>
      <c r="D7737">
        <v>0</v>
      </c>
    </row>
    <row r="7738" spans="1:4" ht="12.75">
      <c r="A7738">
        <v>2089</v>
      </c>
      <c r="B7738">
        <v>2088</v>
      </c>
      <c r="D7738">
        <v>0</v>
      </c>
    </row>
    <row r="7739" spans="1:4" ht="12.75">
      <c r="A7739">
        <v>2089</v>
      </c>
      <c r="B7739">
        <v>2090</v>
      </c>
      <c r="D7739">
        <v>0</v>
      </c>
    </row>
    <row r="7740" spans="1:4" ht="12.75">
      <c r="A7740">
        <v>2089</v>
      </c>
      <c r="B7740">
        <v>2091</v>
      </c>
      <c r="D7740">
        <v>0</v>
      </c>
    </row>
    <row r="7741" spans="1:4" ht="12.75">
      <c r="A7741">
        <v>2089</v>
      </c>
      <c r="B7741">
        <v>2094</v>
      </c>
      <c r="D7741">
        <v>0</v>
      </c>
    </row>
    <row r="7742" spans="1:4" ht="12.75">
      <c r="A7742">
        <v>2089</v>
      </c>
      <c r="B7742">
        <v>2202</v>
      </c>
      <c r="D7742">
        <v>0</v>
      </c>
    </row>
    <row r="7743" spans="1:4" ht="12.75">
      <c r="A7743">
        <v>2089</v>
      </c>
      <c r="B7743">
        <v>2203</v>
      </c>
      <c r="D7743">
        <v>0</v>
      </c>
    </row>
    <row r="7744" spans="1:4" ht="12.75">
      <c r="A7744">
        <v>2089</v>
      </c>
      <c r="B7744">
        <v>2204</v>
      </c>
      <c r="D7744">
        <v>0</v>
      </c>
    </row>
    <row r="7745" spans="1:4" ht="12.75">
      <c r="A7745">
        <v>2089</v>
      </c>
      <c r="B7745">
        <v>3102</v>
      </c>
      <c r="D7745">
        <v>0</v>
      </c>
    </row>
    <row r="7746" spans="1:4" ht="12.75">
      <c r="A7746">
        <v>2089</v>
      </c>
      <c r="B7746">
        <v>3107</v>
      </c>
      <c r="D7746">
        <v>0</v>
      </c>
    </row>
    <row r="7747" spans="1:4" ht="12.75">
      <c r="A7747">
        <v>2089</v>
      </c>
      <c r="B7747">
        <v>3200</v>
      </c>
      <c r="D7747">
        <v>0</v>
      </c>
    </row>
    <row r="7748" spans="1:4" ht="12.75">
      <c r="A7748">
        <v>2089</v>
      </c>
      <c r="B7748">
        <v>3201</v>
      </c>
      <c r="D7748">
        <v>0</v>
      </c>
    </row>
    <row r="7749" spans="1:4" ht="12.75">
      <c r="A7749">
        <v>2089</v>
      </c>
      <c r="B7749">
        <v>3204</v>
      </c>
      <c r="D7749">
        <v>0</v>
      </c>
    </row>
    <row r="7750" spans="1:4" ht="12.75">
      <c r="A7750">
        <v>2090</v>
      </c>
      <c r="B7750">
        <v>2088</v>
      </c>
      <c r="D7750">
        <v>0</v>
      </c>
    </row>
    <row r="7751" spans="1:4" ht="12.75">
      <c r="A7751">
        <v>2090</v>
      </c>
      <c r="B7751">
        <v>2089</v>
      </c>
      <c r="D7751">
        <v>0</v>
      </c>
    </row>
    <row r="7752" spans="1:4" ht="12.75">
      <c r="A7752">
        <v>2090</v>
      </c>
      <c r="B7752">
        <v>2091</v>
      </c>
      <c r="D7752">
        <v>0</v>
      </c>
    </row>
    <row r="7753" spans="1:4" ht="12.75">
      <c r="A7753">
        <v>2090</v>
      </c>
      <c r="B7753">
        <v>2094</v>
      </c>
      <c r="D7753">
        <v>0</v>
      </c>
    </row>
    <row r="7754" spans="1:4" ht="12.75">
      <c r="A7754">
        <v>2091</v>
      </c>
      <c r="B7754">
        <v>2089</v>
      </c>
      <c r="D7754">
        <v>0</v>
      </c>
    </row>
    <row r="7755" spans="1:4" ht="12.75">
      <c r="A7755">
        <v>2091</v>
      </c>
      <c r="B7755">
        <v>2090</v>
      </c>
      <c r="D7755">
        <v>0</v>
      </c>
    </row>
    <row r="7756" spans="1:4" ht="12.75">
      <c r="A7756">
        <v>2091</v>
      </c>
      <c r="B7756">
        <v>2092</v>
      </c>
      <c r="D7756">
        <v>0</v>
      </c>
    </row>
    <row r="7757" spans="1:4" ht="12.75">
      <c r="A7757">
        <v>2091</v>
      </c>
      <c r="B7757">
        <v>2093</v>
      </c>
      <c r="D7757">
        <v>0</v>
      </c>
    </row>
    <row r="7758" spans="1:4" ht="12.75">
      <c r="A7758">
        <v>2091</v>
      </c>
      <c r="B7758">
        <v>2094</v>
      </c>
      <c r="D7758">
        <v>0</v>
      </c>
    </row>
    <row r="7759" spans="1:4" ht="12.75">
      <c r="A7759">
        <v>2092</v>
      </c>
      <c r="B7759">
        <v>2091</v>
      </c>
      <c r="D7759">
        <v>0</v>
      </c>
    </row>
    <row r="7760" spans="1:4" ht="12.75">
      <c r="A7760">
        <v>2092</v>
      </c>
      <c r="B7760">
        <v>2093</v>
      </c>
      <c r="D7760">
        <v>0</v>
      </c>
    </row>
    <row r="7761" spans="1:4" ht="12.75">
      <c r="A7761">
        <v>2092</v>
      </c>
      <c r="B7761">
        <v>2094</v>
      </c>
      <c r="D7761">
        <v>0</v>
      </c>
    </row>
    <row r="7762" spans="1:4" ht="12.75">
      <c r="A7762">
        <v>2093</v>
      </c>
      <c r="B7762">
        <v>2091</v>
      </c>
      <c r="D7762">
        <v>0</v>
      </c>
    </row>
    <row r="7763" spans="1:4" ht="12.75">
      <c r="A7763">
        <v>2093</v>
      </c>
      <c r="B7763">
        <v>2092</v>
      </c>
      <c r="D7763">
        <v>0</v>
      </c>
    </row>
    <row r="7764" spans="1:4" ht="12.75">
      <c r="A7764">
        <v>2093</v>
      </c>
      <c r="B7764">
        <v>2094</v>
      </c>
      <c r="D7764">
        <v>0</v>
      </c>
    </row>
    <row r="7765" spans="1:4" ht="12.75">
      <c r="A7765">
        <v>2093</v>
      </c>
      <c r="B7765">
        <v>2095</v>
      </c>
      <c r="D7765">
        <v>0</v>
      </c>
    </row>
    <row r="7766" spans="1:4" ht="12.75">
      <c r="A7766">
        <v>2094</v>
      </c>
      <c r="B7766">
        <v>2</v>
      </c>
      <c r="D7766">
        <v>0</v>
      </c>
    </row>
    <row r="7767" spans="1:4" ht="12.75">
      <c r="A7767">
        <v>2094</v>
      </c>
      <c r="B7767">
        <v>4</v>
      </c>
      <c r="D7767">
        <v>0</v>
      </c>
    </row>
    <row r="7768" spans="1:4" ht="12.75">
      <c r="A7768">
        <v>2094</v>
      </c>
      <c r="B7768">
        <v>107</v>
      </c>
      <c r="D7768">
        <v>0</v>
      </c>
    </row>
    <row r="7769" spans="1:4" ht="12.75">
      <c r="A7769">
        <v>2094</v>
      </c>
      <c r="B7769">
        <v>2089</v>
      </c>
      <c r="D7769">
        <v>0</v>
      </c>
    </row>
    <row r="7770" spans="1:4" ht="12.75">
      <c r="A7770">
        <v>2094</v>
      </c>
      <c r="B7770">
        <v>2090</v>
      </c>
      <c r="D7770">
        <v>0</v>
      </c>
    </row>
    <row r="7771" spans="1:4" ht="12.75">
      <c r="A7771">
        <v>2094</v>
      </c>
      <c r="B7771">
        <v>2091</v>
      </c>
      <c r="D7771">
        <v>0</v>
      </c>
    </row>
    <row r="7772" spans="1:4" ht="12.75">
      <c r="A7772">
        <v>2094</v>
      </c>
      <c r="B7772">
        <v>2092</v>
      </c>
      <c r="D7772">
        <v>0</v>
      </c>
    </row>
    <row r="7773" spans="1:4" ht="12.75">
      <c r="A7773">
        <v>2094</v>
      </c>
      <c r="B7773">
        <v>2093</v>
      </c>
      <c r="D7773">
        <v>0</v>
      </c>
    </row>
    <row r="7774" spans="1:4" ht="12.75">
      <c r="A7774">
        <v>2094</v>
      </c>
      <c r="B7774">
        <v>2095</v>
      </c>
      <c r="D7774">
        <v>0</v>
      </c>
    </row>
    <row r="7775" spans="1:4" ht="12.75">
      <c r="A7775">
        <v>2094</v>
      </c>
      <c r="B7775">
        <v>2096</v>
      </c>
      <c r="D7775">
        <v>0</v>
      </c>
    </row>
    <row r="7776" spans="1:4" ht="12.75">
      <c r="A7776">
        <v>2094</v>
      </c>
      <c r="B7776">
        <v>2098</v>
      </c>
      <c r="D7776">
        <v>0</v>
      </c>
    </row>
    <row r="7777" spans="1:4" ht="12.75">
      <c r="A7777">
        <v>2094</v>
      </c>
      <c r="B7777">
        <v>2202</v>
      </c>
      <c r="D7777">
        <v>0</v>
      </c>
    </row>
    <row r="7778" spans="1:4" ht="12.75">
      <c r="A7778">
        <v>2094</v>
      </c>
      <c r="B7778">
        <v>2203</v>
      </c>
      <c r="D7778">
        <v>0</v>
      </c>
    </row>
    <row r="7779" spans="1:4" ht="12.75">
      <c r="A7779">
        <v>2094</v>
      </c>
      <c r="B7779">
        <v>2204</v>
      </c>
      <c r="D7779">
        <v>0</v>
      </c>
    </row>
    <row r="7780" spans="1:4" ht="12.75">
      <c r="A7780">
        <v>2094</v>
      </c>
      <c r="B7780">
        <v>3102</v>
      </c>
      <c r="D7780">
        <v>0</v>
      </c>
    </row>
    <row r="7781" spans="1:4" ht="12.75">
      <c r="A7781">
        <v>2094</v>
      </c>
      <c r="B7781">
        <v>3107</v>
      </c>
      <c r="D7781">
        <v>0</v>
      </c>
    </row>
    <row r="7782" spans="1:4" ht="12.75">
      <c r="A7782">
        <v>2094</v>
      </c>
      <c r="B7782">
        <v>3200</v>
      </c>
      <c r="D7782">
        <v>0</v>
      </c>
    </row>
    <row r="7783" spans="1:4" ht="12.75">
      <c r="A7783">
        <v>2094</v>
      </c>
      <c r="B7783">
        <v>3201</v>
      </c>
      <c r="D7783">
        <v>0</v>
      </c>
    </row>
    <row r="7784" spans="1:4" ht="12.75">
      <c r="A7784">
        <v>2094</v>
      </c>
      <c r="B7784">
        <v>3202</v>
      </c>
      <c r="D7784">
        <v>0</v>
      </c>
    </row>
    <row r="7785" spans="1:4" ht="12.75">
      <c r="A7785">
        <v>2094</v>
      </c>
      <c r="B7785">
        <v>3204</v>
      </c>
      <c r="D7785">
        <v>0</v>
      </c>
    </row>
    <row r="7786" spans="1:4" ht="12.75">
      <c r="A7786">
        <v>2095</v>
      </c>
      <c r="B7786">
        <v>2093</v>
      </c>
      <c r="D7786">
        <v>0</v>
      </c>
    </row>
    <row r="7787" spans="1:4" ht="12.75">
      <c r="A7787">
        <v>2095</v>
      </c>
      <c r="B7787">
        <v>2094</v>
      </c>
      <c r="D7787">
        <v>0</v>
      </c>
    </row>
    <row r="7788" spans="1:4" ht="12.75">
      <c r="A7788">
        <v>2095</v>
      </c>
      <c r="B7788">
        <v>2096</v>
      </c>
      <c r="D7788">
        <v>0</v>
      </c>
    </row>
    <row r="7789" spans="1:4" ht="12.75">
      <c r="A7789">
        <v>2096</v>
      </c>
      <c r="B7789">
        <v>2</v>
      </c>
      <c r="D7789">
        <v>0</v>
      </c>
    </row>
    <row r="7790" spans="1:4" ht="12.75">
      <c r="A7790">
        <v>2096</v>
      </c>
      <c r="B7790">
        <v>4</v>
      </c>
      <c r="D7790">
        <v>0</v>
      </c>
    </row>
    <row r="7791" spans="1:4" ht="12.75">
      <c r="A7791">
        <v>2096</v>
      </c>
      <c r="B7791">
        <v>107</v>
      </c>
      <c r="D7791">
        <v>0</v>
      </c>
    </row>
    <row r="7792" spans="1:4" ht="12.75">
      <c r="A7792">
        <v>2096</v>
      </c>
      <c r="B7792">
        <v>2094</v>
      </c>
      <c r="D7792">
        <v>0</v>
      </c>
    </row>
    <row r="7793" spans="1:4" ht="12.75">
      <c r="A7793">
        <v>2096</v>
      </c>
      <c r="B7793">
        <v>2095</v>
      </c>
      <c r="D7793">
        <v>0</v>
      </c>
    </row>
    <row r="7794" spans="1:4" ht="12.75">
      <c r="A7794">
        <v>2096</v>
      </c>
      <c r="B7794">
        <v>2096</v>
      </c>
      <c r="D7794">
        <v>0</v>
      </c>
    </row>
    <row r="7795" spans="1:4" ht="12.75">
      <c r="A7795">
        <v>2096</v>
      </c>
      <c r="B7795">
        <v>2097</v>
      </c>
      <c r="D7795">
        <v>0</v>
      </c>
    </row>
    <row r="7796" spans="1:4" ht="12.75">
      <c r="A7796">
        <v>2096</v>
      </c>
      <c r="B7796">
        <v>2098</v>
      </c>
      <c r="D7796">
        <v>0</v>
      </c>
    </row>
    <row r="7797" spans="1:4" ht="12.75">
      <c r="A7797">
        <v>2096</v>
      </c>
      <c r="B7797">
        <v>2202</v>
      </c>
      <c r="D7797">
        <v>0</v>
      </c>
    </row>
    <row r="7798" spans="1:4" ht="12.75">
      <c r="A7798">
        <v>2096</v>
      </c>
      <c r="B7798">
        <v>2203</v>
      </c>
      <c r="D7798">
        <v>0</v>
      </c>
    </row>
    <row r="7799" spans="1:4" ht="12.75">
      <c r="A7799">
        <v>2096</v>
      </c>
      <c r="B7799">
        <v>2204</v>
      </c>
      <c r="D7799">
        <v>0</v>
      </c>
    </row>
    <row r="7800" spans="1:4" ht="12.75">
      <c r="A7800">
        <v>2096</v>
      </c>
      <c r="B7800">
        <v>3102</v>
      </c>
      <c r="D7800">
        <v>0</v>
      </c>
    </row>
    <row r="7801" spans="1:4" ht="12.75">
      <c r="A7801">
        <v>2096</v>
      </c>
      <c r="B7801">
        <v>3107</v>
      </c>
      <c r="D7801">
        <v>0</v>
      </c>
    </row>
    <row r="7802" spans="1:4" ht="12.75">
      <c r="A7802">
        <v>2096</v>
      </c>
      <c r="B7802">
        <v>3200</v>
      </c>
      <c r="D7802">
        <v>0</v>
      </c>
    </row>
    <row r="7803" spans="1:4" ht="12.75">
      <c r="A7803">
        <v>2096</v>
      </c>
      <c r="B7803">
        <v>3201</v>
      </c>
      <c r="D7803">
        <v>0</v>
      </c>
    </row>
    <row r="7804" spans="1:4" ht="12.75">
      <c r="A7804">
        <v>2096</v>
      </c>
      <c r="B7804">
        <v>3202</v>
      </c>
      <c r="D7804">
        <v>0</v>
      </c>
    </row>
    <row r="7805" spans="1:4" ht="12.75">
      <c r="A7805">
        <v>2096</v>
      </c>
      <c r="B7805">
        <v>3203</v>
      </c>
      <c r="D7805">
        <v>0</v>
      </c>
    </row>
    <row r="7806" spans="1:4" ht="12.75">
      <c r="A7806">
        <v>2097</v>
      </c>
      <c r="B7806">
        <v>2096</v>
      </c>
      <c r="D7806">
        <v>0</v>
      </c>
    </row>
    <row r="7807" spans="1:4" ht="12.75">
      <c r="A7807">
        <v>2097</v>
      </c>
      <c r="B7807">
        <v>2098</v>
      </c>
      <c r="D7807">
        <v>0</v>
      </c>
    </row>
    <row r="7808" spans="1:4" ht="12.75">
      <c r="A7808">
        <v>2097</v>
      </c>
      <c r="B7808">
        <v>2101</v>
      </c>
      <c r="D7808">
        <v>0</v>
      </c>
    </row>
    <row r="7809" spans="1:4" ht="12.75">
      <c r="A7809">
        <v>2097</v>
      </c>
      <c r="B7809">
        <v>2115</v>
      </c>
      <c r="D7809">
        <v>0</v>
      </c>
    </row>
    <row r="7810" spans="1:4" ht="12.75">
      <c r="A7810">
        <v>2098</v>
      </c>
      <c r="B7810">
        <v>2</v>
      </c>
      <c r="D7810">
        <v>0</v>
      </c>
    </row>
    <row r="7811" spans="1:4" ht="12.75">
      <c r="A7811">
        <v>2098</v>
      </c>
      <c r="B7811">
        <v>4</v>
      </c>
      <c r="D7811">
        <v>0</v>
      </c>
    </row>
    <row r="7812" spans="1:4" ht="12.75">
      <c r="A7812">
        <v>2098</v>
      </c>
      <c r="B7812">
        <v>2094</v>
      </c>
      <c r="D7812">
        <v>0</v>
      </c>
    </row>
    <row r="7813" spans="1:4" ht="12.75">
      <c r="A7813">
        <v>2098</v>
      </c>
      <c r="B7813">
        <v>2096</v>
      </c>
      <c r="D7813">
        <v>0</v>
      </c>
    </row>
    <row r="7814" spans="1:4" ht="12.75">
      <c r="A7814">
        <v>2098</v>
      </c>
      <c r="B7814">
        <v>2097</v>
      </c>
      <c r="D7814">
        <v>0</v>
      </c>
    </row>
    <row r="7815" spans="1:4" ht="12.75">
      <c r="A7815">
        <v>2098</v>
      </c>
      <c r="B7815">
        <v>2100</v>
      </c>
      <c r="D7815">
        <v>0</v>
      </c>
    </row>
    <row r="7816" spans="1:4" ht="12.75">
      <c r="A7816">
        <v>2098</v>
      </c>
      <c r="B7816">
        <v>2101</v>
      </c>
      <c r="D7816">
        <v>0</v>
      </c>
    </row>
    <row r="7817" spans="1:4" ht="12.75">
      <c r="A7817">
        <v>2098</v>
      </c>
      <c r="B7817">
        <v>2103</v>
      </c>
      <c r="D7817">
        <v>0</v>
      </c>
    </row>
    <row r="7818" spans="1:4" ht="12.75">
      <c r="A7818">
        <v>2098</v>
      </c>
      <c r="B7818">
        <v>2104</v>
      </c>
      <c r="D7818">
        <v>0</v>
      </c>
    </row>
    <row r="7819" spans="1:4" ht="12.75">
      <c r="A7819">
        <v>2098</v>
      </c>
      <c r="B7819">
        <v>2115</v>
      </c>
      <c r="D7819">
        <v>0</v>
      </c>
    </row>
    <row r="7820" spans="1:4" ht="12.75">
      <c r="A7820">
        <v>2098</v>
      </c>
      <c r="B7820">
        <v>2202</v>
      </c>
      <c r="D7820">
        <v>0</v>
      </c>
    </row>
    <row r="7821" spans="1:4" ht="12.75">
      <c r="A7821">
        <v>2098</v>
      </c>
      <c r="B7821">
        <v>2203</v>
      </c>
      <c r="D7821">
        <v>0</v>
      </c>
    </row>
    <row r="7822" spans="1:4" ht="12.75">
      <c r="A7822">
        <v>2098</v>
      </c>
      <c r="B7822">
        <v>2204</v>
      </c>
      <c r="D7822">
        <v>0</v>
      </c>
    </row>
    <row r="7823" spans="1:4" ht="12.75">
      <c r="A7823">
        <v>2098</v>
      </c>
      <c r="B7823">
        <v>3102</v>
      </c>
      <c r="D7823">
        <v>0</v>
      </c>
    </row>
    <row r="7824" spans="1:4" ht="12.75">
      <c r="A7824">
        <v>2098</v>
      </c>
      <c r="B7824">
        <v>3107</v>
      </c>
      <c r="D7824">
        <v>0</v>
      </c>
    </row>
    <row r="7825" spans="1:4" ht="12.75">
      <c r="A7825">
        <v>2098</v>
      </c>
      <c r="B7825">
        <v>3200</v>
      </c>
      <c r="D7825">
        <v>0</v>
      </c>
    </row>
    <row r="7826" spans="1:4" ht="12.75">
      <c r="A7826">
        <v>2098</v>
      </c>
      <c r="B7826">
        <v>3201</v>
      </c>
      <c r="D7826">
        <v>0</v>
      </c>
    </row>
    <row r="7827" spans="1:4" ht="12.75">
      <c r="A7827">
        <v>2098</v>
      </c>
      <c r="B7827">
        <v>3202</v>
      </c>
      <c r="D7827">
        <v>0</v>
      </c>
    </row>
    <row r="7828" spans="1:4" ht="12.75">
      <c r="A7828">
        <v>2098</v>
      </c>
      <c r="B7828">
        <v>3203</v>
      </c>
      <c r="D7828">
        <v>0</v>
      </c>
    </row>
    <row r="7829" spans="1:4" ht="12.75">
      <c r="A7829">
        <v>2099</v>
      </c>
      <c r="B7829">
        <v>2100</v>
      </c>
      <c r="D7829">
        <v>0</v>
      </c>
    </row>
    <row r="7830" spans="1:4" ht="12.75">
      <c r="A7830">
        <v>2100</v>
      </c>
      <c r="B7830">
        <v>2098</v>
      </c>
      <c r="D7830">
        <v>0</v>
      </c>
    </row>
    <row r="7831" spans="1:4" ht="12.75">
      <c r="A7831">
        <v>2100</v>
      </c>
      <c r="B7831">
        <v>2099</v>
      </c>
      <c r="D7831">
        <v>0</v>
      </c>
    </row>
    <row r="7832" spans="1:4" ht="12.75">
      <c r="A7832">
        <v>2100</v>
      </c>
      <c r="B7832">
        <v>2101</v>
      </c>
      <c r="D7832">
        <v>0</v>
      </c>
    </row>
    <row r="7833" spans="1:4" ht="12.75">
      <c r="A7833">
        <v>2100</v>
      </c>
      <c r="B7833">
        <v>2102</v>
      </c>
      <c r="D7833">
        <v>0</v>
      </c>
    </row>
    <row r="7834" spans="1:4" ht="12.75">
      <c r="A7834">
        <v>2100</v>
      </c>
      <c r="B7834">
        <v>2115</v>
      </c>
      <c r="D7834">
        <v>0</v>
      </c>
    </row>
    <row r="7835" spans="1:4" ht="12.75">
      <c r="A7835">
        <v>2101</v>
      </c>
      <c r="B7835">
        <v>2097</v>
      </c>
      <c r="D7835">
        <v>0</v>
      </c>
    </row>
    <row r="7836" spans="1:4" ht="12.75">
      <c r="A7836">
        <v>2101</v>
      </c>
      <c r="B7836">
        <v>2098</v>
      </c>
      <c r="D7836">
        <v>0</v>
      </c>
    </row>
    <row r="7837" spans="1:4" ht="12.75">
      <c r="A7837">
        <v>2101</v>
      </c>
      <c r="B7837">
        <v>2100</v>
      </c>
      <c r="D7837">
        <v>0</v>
      </c>
    </row>
    <row r="7838" spans="1:4" ht="12.75">
      <c r="A7838">
        <v>2101</v>
      </c>
      <c r="B7838">
        <v>2102</v>
      </c>
      <c r="D7838">
        <v>0</v>
      </c>
    </row>
    <row r="7839" spans="1:4" ht="12.75">
      <c r="A7839">
        <v>2101</v>
      </c>
      <c r="B7839">
        <v>2103</v>
      </c>
      <c r="D7839">
        <v>0</v>
      </c>
    </row>
    <row r="7840" spans="1:4" ht="12.75">
      <c r="A7840">
        <v>2101</v>
      </c>
      <c r="B7840">
        <v>2104</v>
      </c>
      <c r="D7840">
        <v>0</v>
      </c>
    </row>
    <row r="7841" spans="1:4" ht="12.75">
      <c r="A7841">
        <v>2101</v>
      </c>
      <c r="B7841">
        <v>2115</v>
      </c>
      <c r="D7841">
        <v>0</v>
      </c>
    </row>
    <row r="7842" spans="1:4" ht="12.75">
      <c r="A7842">
        <v>2102</v>
      </c>
      <c r="B7842">
        <v>2100</v>
      </c>
      <c r="D7842">
        <v>0</v>
      </c>
    </row>
    <row r="7843" spans="1:4" ht="12.75">
      <c r="A7843">
        <v>2102</v>
      </c>
      <c r="B7843">
        <v>2101</v>
      </c>
      <c r="D7843">
        <v>0</v>
      </c>
    </row>
    <row r="7844" spans="1:4" ht="12.75">
      <c r="A7844">
        <v>2102</v>
      </c>
      <c r="B7844">
        <v>2102</v>
      </c>
      <c r="D7844">
        <v>0</v>
      </c>
    </row>
    <row r="7845" spans="1:4" ht="12.75">
      <c r="A7845">
        <v>2102</v>
      </c>
      <c r="B7845">
        <v>2103</v>
      </c>
      <c r="D7845">
        <v>0</v>
      </c>
    </row>
    <row r="7846" spans="1:4" ht="12.75">
      <c r="A7846">
        <v>2102</v>
      </c>
      <c r="B7846">
        <v>2104</v>
      </c>
      <c r="D7846">
        <v>0</v>
      </c>
    </row>
    <row r="7847" spans="1:4" ht="12.75">
      <c r="A7847">
        <v>2102</v>
      </c>
      <c r="B7847">
        <v>2115</v>
      </c>
      <c r="D7847">
        <v>0</v>
      </c>
    </row>
    <row r="7848" spans="1:4" ht="12.75">
      <c r="A7848">
        <v>2103</v>
      </c>
      <c r="B7848">
        <v>2098</v>
      </c>
      <c r="D7848">
        <v>0</v>
      </c>
    </row>
    <row r="7849" spans="1:4" ht="12.75">
      <c r="A7849">
        <v>2103</v>
      </c>
      <c r="B7849">
        <v>2101</v>
      </c>
      <c r="D7849">
        <v>0</v>
      </c>
    </row>
    <row r="7850" spans="1:4" ht="12.75">
      <c r="A7850">
        <v>2103</v>
      </c>
      <c r="B7850">
        <v>2102</v>
      </c>
      <c r="D7850">
        <v>0</v>
      </c>
    </row>
    <row r="7851" spans="1:4" ht="12.75">
      <c r="A7851">
        <v>2103</v>
      </c>
      <c r="B7851">
        <v>2104</v>
      </c>
      <c r="D7851">
        <v>0</v>
      </c>
    </row>
    <row r="7852" spans="1:4" ht="12.75">
      <c r="A7852">
        <v>2103</v>
      </c>
      <c r="B7852">
        <v>2105</v>
      </c>
      <c r="D7852">
        <v>0</v>
      </c>
    </row>
    <row r="7853" spans="1:4" ht="12.75">
      <c r="A7853">
        <v>2103</v>
      </c>
      <c r="B7853">
        <v>2106</v>
      </c>
      <c r="D7853">
        <v>0</v>
      </c>
    </row>
    <row r="7854" spans="1:4" ht="12.75">
      <c r="A7854">
        <v>2103</v>
      </c>
      <c r="B7854">
        <v>2107</v>
      </c>
      <c r="D7854">
        <v>0</v>
      </c>
    </row>
    <row r="7855" spans="1:4" ht="12.75">
      <c r="A7855">
        <v>2103</v>
      </c>
      <c r="B7855">
        <v>2203</v>
      </c>
      <c r="D7855">
        <v>0</v>
      </c>
    </row>
    <row r="7856" spans="1:4" ht="12.75">
      <c r="A7856">
        <v>2103</v>
      </c>
      <c r="B7856">
        <v>2204</v>
      </c>
      <c r="D7856">
        <v>0</v>
      </c>
    </row>
    <row r="7857" spans="1:4" ht="12.75">
      <c r="A7857">
        <v>2103</v>
      </c>
      <c r="B7857">
        <v>3200</v>
      </c>
      <c r="D7857">
        <v>0</v>
      </c>
    </row>
    <row r="7858" spans="1:4" ht="12.75">
      <c r="A7858">
        <v>2103</v>
      </c>
      <c r="B7858">
        <v>3201</v>
      </c>
      <c r="D7858">
        <v>0</v>
      </c>
    </row>
    <row r="7859" spans="1:4" ht="12.75">
      <c r="A7859">
        <v>2103</v>
      </c>
      <c r="B7859">
        <v>3202</v>
      </c>
      <c r="D7859">
        <v>0</v>
      </c>
    </row>
    <row r="7860" spans="1:4" ht="12.75">
      <c r="A7860">
        <v>2103</v>
      </c>
      <c r="B7860">
        <v>3203</v>
      </c>
      <c r="D7860">
        <v>0</v>
      </c>
    </row>
    <row r="7861" spans="1:4" ht="12.75">
      <c r="A7861">
        <v>2103</v>
      </c>
      <c r="B7861">
        <v>3204</v>
      </c>
      <c r="D7861">
        <v>0</v>
      </c>
    </row>
    <row r="7862" spans="1:4" ht="12.75">
      <c r="A7862">
        <v>2104</v>
      </c>
      <c r="B7862">
        <v>2098</v>
      </c>
      <c r="D7862">
        <v>0</v>
      </c>
    </row>
    <row r="7863" spans="1:4" ht="12.75">
      <c r="A7863">
        <v>2104</v>
      </c>
      <c r="B7863">
        <v>2101</v>
      </c>
      <c r="D7863">
        <v>0</v>
      </c>
    </row>
    <row r="7864" spans="1:4" ht="12.75">
      <c r="A7864">
        <v>2104</v>
      </c>
      <c r="B7864">
        <v>2102</v>
      </c>
      <c r="D7864">
        <v>0</v>
      </c>
    </row>
    <row r="7865" spans="1:4" ht="12.75">
      <c r="A7865">
        <v>2104</v>
      </c>
      <c r="B7865">
        <v>2103</v>
      </c>
      <c r="D7865">
        <v>0</v>
      </c>
    </row>
    <row r="7866" spans="1:4" ht="12.75">
      <c r="A7866">
        <v>2104</v>
      </c>
      <c r="B7866">
        <v>2105</v>
      </c>
      <c r="D7866">
        <v>0</v>
      </c>
    </row>
    <row r="7867" spans="1:4" ht="12.75">
      <c r="A7867">
        <v>2105</v>
      </c>
      <c r="B7867">
        <v>2103</v>
      </c>
      <c r="D7867">
        <v>0</v>
      </c>
    </row>
    <row r="7868" spans="1:4" ht="12.75">
      <c r="A7868">
        <v>2105</v>
      </c>
      <c r="B7868">
        <v>2104</v>
      </c>
      <c r="D7868">
        <v>0</v>
      </c>
    </row>
    <row r="7869" spans="1:4" ht="12.75">
      <c r="A7869">
        <v>2105</v>
      </c>
      <c r="B7869">
        <v>2106</v>
      </c>
      <c r="D7869">
        <v>0</v>
      </c>
    </row>
    <row r="7870" spans="1:4" ht="12.75">
      <c r="A7870">
        <v>2106</v>
      </c>
      <c r="B7870">
        <v>2103</v>
      </c>
      <c r="D7870">
        <v>0</v>
      </c>
    </row>
    <row r="7871" spans="1:4" ht="12.75">
      <c r="A7871">
        <v>2106</v>
      </c>
      <c r="B7871">
        <v>2105</v>
      </c>
      <c r="D7871">
        <v>0</v>
      </c>
    </row>
    <row r="7872" spans="1:4" ht="12.75">
      <c r="A7872">
        <v>2106</v>
      </c>
      <c r="B7872">
        <v>2107</v>
      </c>
      <c r="D7872">
        <v>0</v>
      </c>
    </row>
    <row r="7873" spans="1:4" ht="12.75">
      <c r="A7873">
        <v>2106</v>
      </c>
      <c r="B7873">
        <v>2108</v>
      </c>
      <c r="D7873">
        <v>0</v>
      </c>
    </row>
    <row r="7874" spans="1:4" ht="12.75">
      <c r="A7874">
        <v>2107</v>
      </c>
      <c r="B7874">
        <v>2103</v>
      </c>
      <c r="D7874">
        <v>0</v>
      </c>
    </row>
    <row r="7875" spans="1:4" ht="12.75">
      <c r="A7875">
        <v>2107</v>
      </c>
      <c r="B7875">
        <v>2106</v>
      </c>
      <c r="D7875">
        <v>0</v>
      </c>
    </row>
    <row r="7876" spans="1:4" ht="12.75">
      <c r="A7876">
        <v>2107</v>
      </c>
      <c r="B7876">
        <v>2108</v>
      </c>
      <c r="D7876">
        <v>0</v>
      </c>
    </row>
    <row r="7877" spans="1:4" ht="12.75">
      <c r="A7877">
        <v>2107</v>
      </c>
      <c r="B7877">
        <v>2109</v>
      </c>
      <c r="D7877">
        <v>0</v>
      </c>
    </row>
    <row r="7878" spans="1:4" ht="12.75">
      <c r="A7878">
        <v>2107</v>
      </c>
      <c r="B7878">
        <v>2110</v>
      </c>
      <c r="D7878">
        <v>0</v>
      </c>
    </row>
    <row r="7879" spans="1:4" ht="12.75">
      <c r="A7879">
        <v>2107</v>
      </c>
      <c r="B7879">
        <v>2112</v>
      </c>
      <c r="D7879">
        <v>0</v>
      </c>
    </row>
    <row r="7880" spans="1:4" ht="12.75">
      <c r="A7880">
        <v>2107</v>
      </c>
      <c r="B7880">
        <v>2203</v>
      </c>
      <c r="D7880">
        <v>0</v>
      </c>
    </row>
    <row r="7881" spans="1:4" ht="12.75">
      <c r="A7881">
        <v>2107</v>
      </c>
      <c r="B7881">
        <v>2204</v>
      </c>
      <c r="D7881">
        <v>0</v>
      </c>
    </row>
    <row r="7882" spans="1:4" ht="12.75">
      <c r="A7882">
        <v>2107</v>
      </c>
      <c r="B7882">
        <v>3200</v>
      </c>
      <c r="D7882">
        <v>0</v>
      </c>
    </row>
    <row r="7883" spans="1:4" ht="12.75">
      <c r="A7883">
        <v>2107</v>
      </c>
      <c r="B7883">
        <v>3201</v>
      </c>
      <c r="D7883">
        <v>0</v>
      </c>
    </row>
    <row r="7884" spans="1:4" ht="12.75">
      <c r="A7884">
        <v>2107</v>
      </c>
      <c r="B7884">
        <v>3202</v>
      </c>
      <c r="D7884">
        <v>0</v>
      </c>
    </row>
    <row r="7885" spans="1:4" ht="12.75">
      <c r="A7885">
        <v>2107</v>
      </c>
      <c r="B7885">
        <v>3203</v>
      </c>
      <c r="D7885">
        <v>0</v>
      </c>
    </row>
    <row r="7886" spans="1:4" ht="12.75">
      <c r="A7886">
        <v>2107</v>
      </c>
      <c r="B7886">
        <v>3204</v>
      </c>
      <c r="D7886">
        <v>0</v>
      </c>
    </row>
    <row r="7887" spans="1:4" ht="12.75">
      <c r="A7887">
        <v>2108</v>
      </c>
      <c r="B7887">
        <v>2106</v>
      </c>
      <c r="D7887">
        <v>0</v>
      </c>
    </row>
    <row r="7888" spans="1:4" ht="12.75">
      <c r="A7888">
        <v>2108</v>
      </c>
      <c r="B7888">
        <v>2107</v>
      </c>
      <c r="D7888">
        <v>0</v>
      </c>
    </row>
    <row r="7889" spans="1:4" ht="12.75">
      <c r="A7889">
        <v>2108</v>
      </c>
      <c r="B7889">
        <v>2109</v>
      </c>
      <c r="D7889">
        <v>0</v>
      </c>
    </row>
    <row r="7890" spans="1:4" ht="12.75">
      <c r="A7890">
        <v>2108</v>
      </c>
      <c r="B7890">
        <v>2110</v>
      </c>
      <c r="D7890">
        <v>0</v>
      </c>
    </row>
    <row r="7891" spans="1:4" ht="12.75">
      <c r="A7891">
        <v>2109</v>
      </c>
      <c r="B7891">
        <v>2107</v>
      </c>
      <c r="D7891">
        <v>0</v>
      </c>
    </row>
    <row r="7892" spans="1:4" ht="12.75">
      <c r="A7892">
        <v>2109</v>
      </c>
      <c r="B7892">
        <v>2108</v>
      </c>
      <c r="D7892">
        <v>0</v>
      </c>
    </row>
    <row r="7893" spans="1:4" ht="12.75">
      <c r="A7893">
        <v>2109</v>
      </c>
      <c r="B7893">
        <v>2110</v>
      </c>
      <c r="D7893">
        <v>0</v>
      </c>
    </row>
    <row r="7894" spans="1:4" ht="12.75">
      <c r="A7894">
        <v>2109</v>
      </c>
      <c r="B7894">
        <v>2111</v>
      </c>
      <c r="D7894">
        <v>0</v>
      </c>
    </row>
    <row r="7895" spans="1:4" ht="12.75">
      <c r="A7895">
        <v>2109</v>
      </c>
      <c r="B7895">
        <v>2112</v>
      </c>
      <c r="D7895">
        <v>0</v>
      </c>
    </row>
    <row r="7896" spans="1:4" ht="12.75">
      <c r="A7896">
        <v>2110</v>
      </c>
      <c r="B7896">
        <v>2107</v>
      </c>
      <c r="D7896">
        <v>0</v>
      </c>
    </row>
    <row r="7897" spans="1:4" ht="12.75">
      <c r="A7897">
        <v>2110</v>
      </c>
      <c r="B7897">
        <v>2108</v>
      </c>
      <c r="D7897">
        <v>0</v>
      </c>
    </row>
    <row r="7898" spans="1:4" ht="12.75">
      <c r="A7898">
        <v>2110</v>
      </c>
      <c r="B7898">
        <v>2109</v>
      </c>
      <c r="D7898">
        <v>0</v>
      </c>
    </row>
    <row r="7899" spans="1:4" ht="12.75">
      <c r="A7899">
        <v>2110</v>
      </c>
      <c r="B7899">
        <v>2111</v>
      </c>
      <c r="D7899">
        <v>0</v>
      </c>
    </row>
    <row r="7900" spans="1:4" ht="12.75">
      <c r="A7900">
        <v>2110</v>
      </c>
      <c r="B7900">
        <v>2112</v>
      </c>
      <c r="D7900">
        <v>0</v>
      </c>
    </row>
    <row r="7901" spans="1:4" ht="12.75">
      <c r="A7901">
        <v>2110</v>
      </c>
      <c r="B7901">
        <v>2113</v>
      </c>
      <c r="D7901">
        <v>0</v>
      </c>
    </row>
    <row r="7902" spans="1:4" ht="12.75">
      <c r="A7902">
        <v>2110</v>
      </c>
      <c r="B7902">
        <v>2114</v>
      </c>
      <c r="D7902">
        <v>0</v>
      </c>
    </row>
    <row r="7903" spans="1:4" ht="12.75">
      <c r="A7903">
        <v>2110</v>
      </c>
      <c r="B7903">
        <v>2203</v>
      </c>
      <c r="D7903">
        <v>0</v>
      </c>
    </row>
    <row r="7904" spans="1:4" ht="12.75">
      <c r="A7904">
        <v>2110</v>
      </c>
      <c r="B7904">
        <v>2204</v>
      </c>
      <c r="D7904">
        <v>0</v>
      </c>
    </row>
    <row r="7905" spans="1:4" ht="12.75">
      <c r="A7905">
        <v>2110</v>
      </c>
      <c r="B7905">
        <v>3201</v>
      </c>
      <c r="D7905">
        <v>0</v>
      </c>
    </row>
    <row r="7906" spans="1:4" ht="12.75">
      <c r="A7906">
        <v>2110</v>
      </c>
      <c r="B7906">
        <v>3202</v>
      </c>
      <c r="D7906">
        <v>0</v>
      </c>
    </row>
    <row r="7907" spans="1:4" ht="12.75">
      <c r="A7907">
        <v>2110</v>
      </c>
      <c r="B7907">
        <v>3203</v>
      </c>
      <c r="D7907">
        <v>0</v>
      </c>
    </row>
    <row r="7908" spans="1:4" ht="12.75">
      <c r="A7908">
        <v>2110</v>
      </c>
      <c r="B7908">
        <v>3204</v>
      </c>
      <c r="D7908">
        <v>0</v>
      </c>
    </row>
    <row r="7909" spans="1:4" ht="12.75">
      <c r="A7909">
        <v>2111</v>
      </c>
      <c r="B7909">
        <v>2109</v>
      </c>
      <c r="D7909">
        <v>0</v>
      </c>
    </row>
    <row r="7910" spans="1:4" ht="12.75">
      <c r="A7910">
        <v>2111</v>
      </c>
      <c r="B7910">
        <v>2110</v>
      </c>
      <c r="D7910">
        <v>0</v>
      </c>
    </row>
    <row r="7911" spans="1:4" ht="12.75">
      <c r="A7911">
        <v>2111</v>
      </c>
      <c r="B7911">
        <v>2112</v>
      </c>
      <c r="D7911">
        <v>0</v>
      </c>
    </row>
    <row r="7912" spans="1:4" ht="12.75">
      <c r="A7912">
        <v>2111</v>
      </c>
      <c r="B7912">
        <v>2113</v>
      </c>
      <c r="D7912">
        <v>0</v>
      </c>
    </row>
    <row r="7913" spans="1:4" ht="12.75">
      <c r="A7913">
        <v>2111</v>
      </c>
      <c r="B7913">
        <v>2114</v>
      </c>
      <c r="D7913">
        <v>0</v>
      </c>
    </row>
    <row r="7914" spans="1:4" ht="12.75">
      <c r="A7914">
        <v>2112</v>
      </c>
      <c r="B7914">
        <v>2107</v>
      </c>
      <c r="D7914">
        <v>0</v>
      </c>
    </row>
    <row r="7915" spans="1:4" ht="12.75">
      <c r="A7915">
        <v>2112</v>
      </c>
      <c r="B7915">
        <v>2109</v>
      </c>
      <c r="D7915">
        <v>0</v>
      </c>
    </row>
    <row r="7916" spans="1:4" ht="12.75">
      <c r="A7916">
        <v>2112</v>
      </c>
      <c r="B7916">
        <v>2110</v>
      </c>
      <c r="D7916">
        <v>0</v>
      </c>
    </row>
    <row r="7917" spans="1:4" ht="12.75">
      <c r="A7917">
        <v>2112</v>
      </c>
      <c r="B7917">
        <v>2111</v>
      </c>
      <c r="D7917">
        <v>0</v>
      </c>
    </row>
    <row r="7918" spans="1:4" ht="12.75">
      <c r="A7918">
        <v>2112</v>
      </c>
      <c r="B7918">
        <v>2113</v>
      </c>
      <c r="D7918">
        <v>0</v>
      </c>
    </row>
    <row r="7919" spans="1:4" ht="12.75">
      <c r="A7919">
        <v>2112</v>
      </c>
      <c r="B7919">
        <v>2114</v>
      </c>
      <c r="D7919">
        <v>0</v>
      </c>
    </row>
    <row r="7920" spans="1:4" ht="12.75">
      <c r="A7920">
        <v>2112</v>
      </c>
      <c r="B7920">
        <v>2203</v>
      </c>
      <c r="D7920">
        <v>0</v>
      </c>
    </row>
    <row r="7921" spans="1:4" ht="12.75">
      <c r="A7921">
        <v>2112</v>
      </c>
      <c r="B7921">
        <v>2204</v>
      </c>
      <c r="D7921">
        <v>0</v>
      </c>
    </row>
    <row r="7922" spans="1:4" ht="12.75">
      <c r="A7922">
        <v>2112</v>
      </c>
      <c r="B7922">
        <v>3201</v>
      </c>
      <c r="D7922">
        <v>0</v>
      </c>
    </row>
    <row r="7923" spans="1:4" ht="12.75">
      <c r="A7923">
        <v>2112</v>
      </c>
      <c r="B7923">
        <v>3202</v>
      </c>
      <c r="D7923">
        <v>0</v>
      </c>
    </row>
    <row r="7924" spans="1:4" ht="12.75">
      <c r="A7924">
        <v>2112</v>
      </c>
      <c r="B7924">
        <v>3203</v>
      </c>
      <c r="D7924">
        <v>0</v>
      </c>
    </row>
    <row r="7925" spans="1:4" ht="12.75">
      <c r="A7925">
        <v>2112</v>
      </c>
      <c r="B7925">
        <v>3204</v>
      </c>
      <c r="D7925">
        <v>0</v>
      </c>
    </row>
    <row r="7926" spans="1:4" ht="12.75">
      <c r="A7926">
        <v>2113</v>
      </c>
      <c r="B7926">
        <v>2110</v>
      </c>
      <c r="D7926">
        <v>0</v>
      </c>
    </row>
    <row r="7927" spans="1:4" ht="12.75">
      <c r="A7927">
        <v>2113</v>
      </c>
      <c r="B7927">
        <v>2111</v>
      </c>
      <c r="D7927">
        <v>0</v>
      </c>
    </row>
    <row r="7928" spans="1:4" ht="12.75">
      <c r="A7928">
        <v>2113</v>
      </c>
      <c r="B7928">
        <v>2112</v>
      </c>
      <c r="D7928">
        <v>0</v>
      </c>
    </row>
    <row r="7929" spans="1:4" ht="12.75">
      <c r="A7929">
        <v>2113</v>
      </c>
      <c r="B7929">
        <v>2114</v>
      </c>
      <c r="D7929">
        <v>0</v>
      </c>
    </row>
    <row r="7930" spans="1:4" ht="12.75">
      <c r="A7930">
        <v>2114</v>
      </c>
      <c r="B7930">
        <v>2</v>
      </c>
      <c r="D7930">
        <v>0</v>
      </c>
    </row>
    <row r="7931" spans="1:4" ht="12.75">
      <c r="A7931">
        <v>2114</v>
      </c>
      <c r="B7931">
        <v>2110</v>
      </c>
      <c r="D7931">
        <v>0</v>
      </c>
    </row>
    <row r="7932" spans="1:4" ht="12.75">
      <c r="A7932">
        <v>2114</v>
      </c>
      <c r="B7932">
        <v>2111</v>
      </c>
      <c r="D7932">
        <v>0</v>
      </c>
    </row>
    <row r="7933" spans="1:4" ht="12.75">
      <c r="A7933">
        <v>2114</v>
      </c>
      <c r="B7933">
        <v>2112</v>
      </c>
      <c r="D7933">
        <v>0</v>
      </c>
    </row>
    <row r="7934" spans="1:4" ht="12.75">
      <c r="A7934">
        <v>2114</v>
      </c>
      <c r="B7934">
        <v>2113</v>
      </c>
      <c r="D7934">
        <v>0</v>
      </c>
    </row>
    <row r="7935" spans="1:4" ht="12.75">
      <c r="A7935">
        <v>2114</v>
      </c>
      <c r="B7935">
        <v>2203</v>
      </c>
      <c r="D7935">
        <v>0</v>
      </c>
    </row>
    <row r="7936" spans="1:4" ht="12.75">
      <c r="A7936">
        <v>2114</v>
      </c>
      <c r="B7936">
        <v>2204</v>
      </c>
      <c r="D7936">
        <v>0</v>
      </c>
    </row>
    <row r="7937" spans="1:4" ht="12.75">
      <c r="A7937">
        <v>2114</v>
      </c>
      <c r="B7937">
        <v>3201</v>
      </c>
      <c r="D7937">
        <v>0</v>
      </c>
    </row>
    <row r="7938" spans="1:4" ht="12.75">
      <c r="A7938">
        <v>2114</v>
      </c>
      <c r="B7938">
        <v>3202</v>
      </c>
      <c r="D7938">
        <v>0</v>
      </c>
    </row>
    <row r="7939" spans="1:4" ht="12.75">
      <c r="A7939">
        <v>2114</v>
      </c>
      <c r="B7939">
        <v>3203</v>
      </c>
      <c r="D7939">
        <v>0</v>
      </c>
    </row>
    <row r="7940" spans="1:4" ht="12.75">
      <c r="A7940">
        <v>2114</v>
      </c>
      <c r="B7940">
        <v>3204</v>
      </c>
      <c r="D7940">
        <v>0</v>
      </c>
    </row>
    <row r="7941" spans="1:4" ht="12.75">
      <c r="A7941">
        <v>2115</v>
      </c>
      <c r="B7941">
        <v>2097</v>
      </c>
      <c r="D7941">
        <v>0</v>
      </c>
    </row>
    <row r="7942" spans="1:4" ht="12.75">
      <c r="A7942">
        <v>2115</v>
      </c>
      <c r="B7942">
        <v>2098</v>
      </c>
      <c r="D7942">
        <v>0</v>
      </c>
    </row>
    <row r="7943" spans="1:4" ht="12.75">
      <c r="A7943">
        <v>2115</v>
      </c>
      <c r="B7943">
        <v>2100</v>
      </c>
      <c r="D7943">
        <v>0</v>
      </c>
    </row>
    <row r="7944" spans="1:4" ht="12.75">
      <c r="A7944">
        <v>2115</v>
      </c>
      <c r="B7944">
        <v>2101</v>
      </c>
      <c r="D7944">
        <v>0</v>
      </c>
    </row>
    <row r="7945" spans="1:4" ht="12.75">
      <c r="A7945">
        <v>2115</v>
      </c>
      <c r="B7945">
        <v>2102</v>
      </c>
      <c r="D7945">
        <v>0</v>
      </c>
    </row>
    <row r="7946" spans="1:4" ht="12.75">
      <c r="A7946">
        <v>2116</v>
      </c>
      <c r="B7946">
        <v>2035</v>
      </c>
      <c r="D7946">
        <v>0</v>
      </c>
    </row>
    <row r="7947" spans="1:4" ht="12.75">
      <c r="A7947">
        <v>2117</v>
      </c>
      <c r="B7947">
        <v>2047</v>
      </c>
      <c r="D7947">
        <v>0</v>
      </c>
    </row>
    <row r="7948" spans="1:4" ht="12.75">
      <c r="A7948">
        <v>2117</v>
      </c>
      <c r="B7948">
        <v>2048</v>
      </c>
      <c r="D7948">
        <v>0</v>
      </c>
    </row>
    <row r="7949" spans="1:4" ht="12.75">
      <c r="A7949">
        <v>2117</v>
      </c>
      <c r="B7949">
        <v>2049</v>
      </c>
      <c r="D7949">
        <v>0</v>
      </c>
    </row>
    <row r="7950" spans="1:4" ht="12.75">
      <c r="A7950">
        <v>2118</v>
      </c>
      <c r="B7950">
        <v>2058</v>
      </c>
      <c r="D7950">
        <v>0</v>
      </c>
    </row>
    <row r="7951" spans="1:4" ht="12.75">
      <c r="A7951">
        <v>2118</v>
      </c>
      <c r="B7951">
        <v>2060</v>
      </c>
      <c r="D7951">
        <v>0</v>
      </c>
    </row>
    <row r="7952" spans="1:4" ht="12.75">
      <c r="A7952">
        <v>2119</v>
      </c>
      <c r="B7952">
        <v>2017</v>
      </c>
      <c r="C7952" s="187">
        <v>0.009999999776482582</v>
      </c>
      <c r="D7952">
        <v>0</v>
      </c>
    </row>
    <row r="7953" spans="1:4" ht="12.75">
      <c r="A7953">
        <v>2119</v>
      </c>
      <c r="B7953">
        <v>2018</v>
      </c>
      <c r="D7953">
        <v>0</v>
      </c>
    </row>
    <row r="7954" spans="1:4" ht="12.75">
      <c r="A7954">
        <v>2119</v>
      </c>
      <c r="B7954">
        <v>2019</v>
      </c>
      <c r="D7954">
        <v>0</v>
      </c>
    </row>
    <row r="7955" spans="1:4" ht="12.75">
      <c r="A7955">
        <v>2119</v>
      </c>
      <c r="B7955">
        <v>2020</v>
      </c>
      <c r="D7955">
        <v>0</v>
      </c>
    </row>
    <row r="7956" spans="1:4" ht="12.75">
      <c r="A7956">
        <v>2119</v>
      </c>
      <c r="B7956">
        <v>2021</v>
      </c>
      <c r="D7956">
        <v>0</v>
      </c>
    </row>
    <row r="7957" spans="1:4" ht="12.75">
      <c r="A7957">
        <v>2119</v>
      </c>
      <c r="B7957">
        <v>2022</v>
      </c>
      <c r="D7957">
        <v>0</v>
      </c>
    </row>
    <row r="7958" spans="1:4" ht="12.75">
      <c r="A7958">
        <v>2200</v>
      </c>
      <c r="B7958">
        <v>2</v>
      </c>
      <c r="D7958">
        <v>0</v>
      </c>
    </row>
    <row r="7959" spans="1:4" ht="12.75">
      <c r="A7959">
        <v>2200</v>
      </c>
      <c r="B7959">
        <v>4</v>
      </c>
      <c r="D7959">
        <v>0</v>
      </c>
    </row>
    <row r="7960" spans="1:4" ht="12.75">
      <c r="A7960">
        <v>2200</v>
      </c>
      <c r="B7960">
        <v>35</v>
      </c>
      <c r="D7960">
        <v>0</v>
      </c>
    </row>
    <row r="7961" spans="1:4" ht="12.75">
      <c r="A7961">
        <v>2200</v>
      </c>
      <c r="B7961">
        <v>47</v>
      </c>
      <c r="D7961">
        <v>0</v>
      </c>
    </row>
    <row r="7962" spans="1:4" ht="12.75">
      <c r="A7962">
        <v>2200</v>
      </c>
      <c r="B7962">
        <v>53</v>
      </c>
      <c r="D7962">
        <v>0</v>
      </c>
    </row>
    <row r="7963" spans="1:4" ht="12.75">
      <c r="A7963">
        <v>2200</v>
      </c>
      <c r="B7963">
        <v>67</v>
      </c>
      <c r="D7963">
        <v>0</v>
      </c>
    </row>
    <row r="7964" spans="1:4" ht="12.75">
      <c r="A7964">
        <v>2200</v>
      </c>
      <c r="B7964">
        <v>105</v>
      </c>
      <c r="D7964">
        <v>0</v>
      </c>
    </row>
    <row r="7965" spans="1:4" ht="12.75">
      <c r="A7965">
        <v>2200</v>
      </c>
      <c r="B7965">
        <v>107</v>
      </c>
      <c r="D7965">
        <v>0</v>
      </c>
    </row>
    <row r="7966" spans="1:4" ht="12.75">
      <c r="A7966">
        <v>2200</v>
      </c>
      <c r="B7966">
        <v>2038</v>
      </c>
      <c r="D7966">
        <v>0</v>
      </c>
    </row>
    <row r="7967" spans="1:4" ht="12.75">
      <c r="A7967">
        <v>2200</v>
      </c>
      <c r="B7967">
        <v>2039</v>
      </c>
      <c r="D7967">
        <v>0</v>
      </c>
    </row>
    <row r="7968" spans="1:4" ht="12.75">
      <c r="A7968">
        <v>2200</v>
      </c>
      <c r="B7968">
        <v>2043</v>
      </c>
      <c r="D7968">
        <v>0</v>
      </c>
    </row>
    <row r="7969" spans="1:4" ht="12.75">
      <c r="A7969">
        <v>2200</v>
      </c>
      <c r="B7969">
        <v>2045</v>
      </c>
      <c r="D7969">
        <v>0</v>
      </c>
    </row>
    <row r="7970" spans="1:4" ht="12.75">
      <c r="A7970">
        <v>2200</v>
      </c>
      <c r="B7970">
        <v>2046</v>
      </c>
      <c r="D7970">
        <v>0</v>
      </c>
    </row>
    <row r="7971" spans="1:4" ht="12.75">
      <c r="A7971">
        <v>2200</v>
      </c>
      <c r="B7971">
        <v>2048</v>
      </c>
      <c r="D7971">
        <v>0</v>
      </c>
    </row>
    <row r="7972" spans="1:4" ht="12.75">
      <c r="A7972">
        <v>2200</v>
      </c>
      <c r="B7972">
        <v>2051</v>
      </c>
      <c r="D7972">
        <v>0</v>
      </c>
    </row>
    <row r="7973" spans="1:4" ht="12.75">
      <c r="A7973">
        <v>2200</v>
      </c>
      <c r="B7973">
        <v>2059</v>
      </c>
      <c r="D7973">
        <v>0</v>
      </c>
    </row>
    <row r="7974" spans="1:4" ht="12.75">
      <c r="A7974">
        <v>2200</v>
      </c>
      <c r="B7974">
        <v>2065</v>
      </c>
      <c r="D7974">
        <v>0</v>
      </c>
    </row>
    <row r="7975" spans="1:4" ht="12.75">
      <c r="A7975">
        <v>2200</v>
      </c>
      <c r="B7975">
        <v>2073</v>
      </c>
      <c r="D7975">
        <v>0</v>
      </c>
    </row>
    <row r="7976" spans="1:4" ht="12.75">
      <c r="A7976">
        <v>2200</v>
      </c>
      <c r="B7976">
        <v>2074</v>
      </c>
      <c r="D7976">
        <v>0</v>
      </c>
    </row>
    <row r="7977" spans="1:4" ht="12.75">
      <c r="A7977">
        <v>2200</v>
      </c>
      <c r="B7977">
        <v>2077</v>
      </c>
      <c r="D7977">
        <v>0</v>
      </c>
    </row>
    <row r="7978" spans="1:4" ht="12.75">
      <c r="A7978">
        <v>2200</v>
      </c>
      <c r="B7978">
        <v>2079</v>
      </c>
      <c r="D7978">
        <v>0</v>
      </c>
    </row>
    <row r="7979" spans="1:4" ht="12.75">
      <c r="A7979">
        <v>2200</v>
      </c>
      <c r="B7979">
        <v>2080</v>
      </c>
      <c r="D7979">
        <v>0</v>
      </c>
    </row>
    <row r="7980" spans="1:4" ht="12.75">
      <c r="A7980">
        <v>2200</v>
      </c>
      <c r="B7980">
        <v>2084</v>
      </c>
      <c r="D7980">
        <v>0</v>
      </c>
    </row>
    <row r="7981" spans="1:4" ht="12.75">
      <c r="A7981">
        <v>2200</v>
      </c>
      <c r="B7981">
        <v>2087</v>
      </c>
      <c r="D7981">
        <v>0</v>
      </c>
    </row>
    <row r="7982" spans="1:4" ht="12.75">
      <c r="A7982">
        <v>2200</v>
      </c>
      <c r="B7982">
        <v>2201</v>
      </c>
      <c r="D7982">
        <v>0</v>
      </c>
    </row>
    <row r="7983" spans="1:4" ht="12.75">
      <c r="A7983">
        <v>2200</v>
      </c>
      <c r="B7983">
        <v>2202</v>
      </c>
      <c r="D7983">
        <v>0</v>
      </c>
    </row>
    <row r="7984" spans="1:4" ht="12.75">
      <c r="A7984">
        <v>2200</v>
      </c>
      <c r="B7984">
        <v>2203</v>
      </c>
      <c r="D7984">
        <v>0</v>
      </c>
    </row>
    <row r="7985" spans="1:4" ht="12.75">
      <c r="A7985">
        <v>2201</v>
      </c>
      <c r="B7985">
        <v>2</v>
      </c>
      <c r="D7985">
        <v>0</v>
      </c>
    </row>
    <row r="7986" spans="1:4" ht="12.75">
      <c r="A7986">
        <v>2201</v>
      </c>
      <c r="B7986">
        <v>4</v>
      </c>
      <c r="D7986">
        <v>0</v>
      </c>
    </row>
    <row r="7987" spans="1:4" ht="12.75">
      <c r="A7987">
        <v>2201</v>
      </c>
      <c r="B7987">
        <v>6</v>
      </c>
      <c r="D7987">
        <v>0</v>
      </c>
    </row>
    <row r="7988" spans="1:4" ht="12.75">
      <c r="A7988">
        <v>2201</v>
      </c>
      <c r="B7988">
        <v>35</v>
      </c>
      <c r="D7988">
        <v>0</v>
      </c>
    </row>
    <row r="7989" spans="1:4" ht="12.75">
      <c r="A7989">
        <v>2201</v>
      </c>
      <c r="B7989">
        <v>47</v>
      </c>
      <c r="D7989">
        <v>0</v>
      </c>
    </row>
    <row r="7990" spans="1:4" ht="12.75">
      <c r="A7990">
        <v>2201</v>
      </c>
      <c r="B7990">
        <v>53</v>
      </c>
      <c r="D7990">
        <v>0</v>
      </c>
    </row>
    <row r="7991" spans="1:4" ht="12.75">
      <c r="A7991">
        <v>2201</v>
      </c>
      <c r="B7991">
        <v>57</v>
      </c>
      <c r="D7991">
        <v>0</v>
      </c>
    </row>
    <row r="7992" spans="1:4" ht="12.75">
      <c r="A7992">
        <v>2201</v>
      </c>
      <c r="B7992">
        <v>63</v>
      </c>
      <c r="D7992">
        <v>0</v>
      </c>
    </row>
    <row r="7993" spans="1:4" ht="12.75">
      <c r="A7993">
        <v>2201</v>
      </c>
      <c r="B7993">
        <v>67</v>
      </c>
      <c r="D7993">
        <v>0</v>
      </c>
    </row>
    <row r="7994" spans="1:4" ht="12.75">
      <c r="A7994">
        <v>2201</v>
      </c>
      <c r="B7994">
        <v>105</v>
      </c>
      <c r="D7994">
        <v>0</v>
      </c>
    </row>
    <row r="7995" spans="1:4" ht="12.75">
      <c r="A7995">
        <v>2201</v>
      </c>
      <c r="B7995">
        <v>107</v>
      </c>
      <c r="D7995">
        <v>0</v>
      </c>
    </row>
    <row r="7996" spans="1:4" ht="12.75">
      <c r="A7996">
        <v>2201</v>
      </c>
      <c r="B7996">
        <v>2039</v>
      </c>
      <c r="D7996">
        <v>0</v>
      </c>
    </row>
    <row r="7997" spans="1:4" ht="12.75">
      <c r="A7997">
        <v>2201</v>
      </c>
      <c r="B7997">
        <v>2043</v>
      </c>
      <c r="D7997">
        <v>0</v>
      </c>
    </row>
    <row r="7998" spans="1:4" ht="12.75">
      <c r="A7998">
        <v>2201</v>
      </c>
      <c r="B7998">
        <v>2045</v>
      </c>
      <c r="D7998">
        <v>0</v>
      </c>
    </row>
    <row r="7999" spans="1:4" ht="12.75">
      <c r="A7999">
        <v>2201</v>
      </c>
      <c r="B7999">
        <v>2046</v>
      </c>
      <c r="D7999">
        <v>0</v>
      </c>
    </row>
    <row r="8000" spans="1:4" ht="12.75">
      <c r="A8000">
        <v>2201</v>
      </c>
      <c r="B8000">
        <v>2200</v>
      </c>
      <c r="D8000">
        <v>0</v>
      </c>
    </row>
    <row r="8001" spans="1:4" ht="12.75">
      <c r="A8001">
        <v>2201</v>
      </c>
      <c r="B8001">
        <v>2202</v>
      </c>
      <c r="D8001">
        <v>0</v>
      </c>
    </row>
    <row r="8002" spans="1:4" ht="12.75">
      <c r="A8002">
        <v>2201</v>
      </c>
      <c r="B8002">
        <v>2203</v>
      </c>
      <c r="D8002">
        <v>0</v>
      </c>
    </row>
    <row r="8003" spans="1:4" ht="12.75">
      <c r="A8003">
        <v>2201</v>
      </c>
      <c r="B8003">
        <v>3102</v>
      </c>
      <c r="D8003">
        <v>0</v>
      </c>
    </row>
    <row r="8004" spans="1:4" ht="12.75">
      <c r="A8004">
        <v>2201</v>
      </c>
      <c r="B8004">
        <v>3107</v>
      </c>
      <c r="D8004">
        <v>0</v>
      </c>
    </row>
    <row r="8005" spans="1:4" ht="12.75">
      <c r="A8005">
        <v>2201</v>
      </c>
      <c r="B8005">
        <v>3204</v>
      </c>
      <c r="D8005">
        <v>0</v>
      </c>
    </row>
    <row r="8006" spans="1:4" ht="12.75">
      <c r="A8006">
        <v>2202</v>
      </c>
      <c r="B8006">
        <v>2</v>
      </c>
      <c r="D8006">
        <v>0</v>
      </c>
    </row>
    <row r="8007" spans="1:4" ht="12.75">
      <c r="A8007">
        <v>2202</v>
      </c>
      <c r="B8007">
        <v>4</v>
      </c>
      <c r="D8007">
        <v>0</v>
      </c>
    </row>
    <row r="8008" spans="1:4" ht="12.75">
      <c r="A8008">
        <v>2202</v>
      </c>
      <c r="B8008">
        <v>6</v>
      </c>
      <c r="D8008">
        <v>0</v>
      </c>
    </row>
    <row r="8009" spans="1:4" ht="12.75">
      <c r="A8009">
        <v>2202</v>
      </c>
      <c r="B8009">
        <v>35</v>
      </c>
      <c r="D8009">
        <v>0</v>
      </c>
    </row>
    <row r="8010" spans="1:4" ht="12.75">
      <c r="A8010">
        <v>2202</v>
      </c>
      <c r="B8010">
        <v>47</v>
      </c>
      <c r="D8010">
        <v>0</v>
      </c>
    </row>
    <row r="8011" spans="1:4" ht="12.75">
      <c r="A8011">
        <v>2202</v>
      </c>
      <c r="B8011">
        <v>53</v>
      </c>
      <c r="D8011">
        <v>0</v>
      </c>
    </row>
    <row r="8012" spans="1:4" ht="12.75">
      <c r="A8012">
        <v>2202</v>
      </c>
      <c r="B8012">
        <v>57</v>
      </c>
      <c r="D8012">
        <v>0</v>
      </c>
    </row>
    <row r="8013" spans="1:4" ht="12.75">
      <c r="A8013">
        <v>2202</v>
      </c>
      <c r="B8013">
        <v>63</v>
      </c>
      <c r="D8013">
        <v>0</v>
      </c>
    </row>
    <row r="8014" spans="1:4" ht="12.75">
      <c r="A8014">
        <v>2202</v>
      </c>
      <c r="B8014">
        <v>67</v>
      </c>
      <c r="D8014">
        <v>0</v>
      </c>
    </row>
    <row r="8015" spans="1:4" ht="12.75">
      <c r="A8015">
        <v>2202</v>
      </c>
      <c r="B8015">
        <v>105</v>
      </c>
      <c r="D8015">
        <v>0</v>
      </c>
    </row>
    <row r="8016" spans="1:4" ht="12.75">
      <c r="A8016">
        <v>2202</v>
      </c>
      <c r="B8016">
        <v>107</v>
      </c>
      <c r="D8016">
        <v>0</v>
      </c>
    </row>
    <row r="8017" spans="1:4" ht="12.75">
      <c r="A8017">
        <v>2202</v>
      </c>
      <c r="B8017">
        <v>2038</v>
      </c>
      <c r="D8017">
        <v>0</v>
      </c>
    </row>
    <row r="8018" spans="1:4" ht="12.75">
      <c r="A8018">
        <v>2202</v>
      </c>
      <c r="B8018">
        <v>2043</v>
      </c>
      <c r="D8018">
        <v>0</v>
      </c>
    </row>
    <row r="8019" spans="1:4" ht="12.75">
      <c r="A8019">
        <v>2202</v>
      </c>
      <c r="B8019">
        <v>2045</v>
      </c>
      <c r="D8019">
        <v>0</v>
      </c>
    </row>
    <row r="8020" spans="1:4" ht="12.75">
      <c r="A8020">
        <v>2202</v>
      </c>
      <c r="B8020">
        <v>2046</v>
      </c>
      <c r="D8020">
        <v>0</v>
      </c>
    </row>
    <row r="8021" spans="1:4" ht="12.75">
      <c r="A8021">
        <v>2202</v>
      </c>
      <c r="B8021">
        <v>2048</v>
      </c>
      <c r="D8021">
        <v>0</v>
      </c>
    </row>
    <row r="8022" spans="1:4" ht="12.75">
      <c r="A8022">
        <v>2202</v>
      </c>
      <c r="B8022">
        <v>2051</v>
      </c>
      <c r="D8022">
        <v>0</v>
      </c>
    </row>
    <row r="8023" spans="1:4" ht="12.75">
      <c r="A8023">
        <v>2202</v>
      </c>
      <c r="B8023">
        <v>2059</v>
      </c>
      <c r="D8023">
        <v>0</v>
      </c>
    </row>
    <row r="8024" spans="1:4" ht="12.75">
      <c r="A8024">
        <v>2202</v>
      </c>
      <c r="B8024">
        <v>2065</v>
      </c>
      <c r="D8024">
        <v>0</v>
      </c>
    </row>
    <row r="8025" spans="1:4" ht="12.75">
      <c r="A8025">
        <v>2202</v>
      </c>
      <c r="B8025">
        <v>2073</v>
      </c>
      <c r="D8025">
        <v>0</v>
      </c>
    </row>
    <row r="8026" spans="1:4" ht="12.75">
      <c r="A8026">
        <v>2202</v>
      </c>
      <c r="B8026">
        <v>2074</v>
      </c>
      <c r="D8026">
        <v>0</v>
      </c>
    </row>
    <row r="8027" spans="1:4" ht="12.75">
      <c r="A8027">
        <v>2202</v>
      </c>
      <c r="B8027">
        <v>2077</v>
      </c>
      <c r="D8027">
        <v>0</v>
      </c>
    </row>
    <row r="8028" spans="1:4" ht="12.75">
      <c r="A8028">
        <v>2202</v>
      </c>
      <c r="B8028">
        <v>2079</v>
      </c>
      <c r="D8028">
        <v>0</v>
      </c>
    </row>
    <row r="8029" spans="1:4" ht="12.75">
      <c r="A8029">
        <v>2202</v>
      </c>
      <c r="B8029">
        <v>2080</v>
      </c>
      <c r="D8029">
        <v>0</v>
      </c>
    </row>
    <row r="8030" spans="1:4" ht="12.75">
      <c r="A8030">
        <v>2202</v>
      </c>
      <c r="B8030">
        <v>2084</v>
      </c>
      <c r="D8030">
        <v>0</v>
      </c>
    </row>
    <row r="8031" spans="1:4" ht="12.75">
      <c r="A8031">
        <v>2202</v>
      </c>
      <c r="B8031">
        <v>2087</v>
      </c>
      <c r="D8031">
        <v>0</v>
      </c>
    </row>
    <row r="8032" spans="1:4" ht="12.75">
      <c r="A8032">
        <v>2202</v>
      </c>
      <c r="B8032">
        <v>2089</v>
      </c>
      <c r="D8032">
        <v>0</v>
      </c>
    </row>
    <row r="8033" spans="1:4" ht="12.75">
      <c r="A8033">
        <v>2202</v>
      </c>
      <c r="B8033">
        <v>2094</v>
      </c>
      <c r="D8033">
        <v>0</v>
      </c>
    </row>
    <row r="8034" spans="1:4" ht="12.75">
      <c r="A8034">
        <v>2202</v>
      </c>
      <c r="B8034">
        <v>2096</v>
      </c>
      <c r="D8034">
        <v>0</v>
      </c>
    </row>
    <row r="8035" spans="1:4" ht="12.75">
      <c r="A8035">
        <v>2202</v>
      </c>
      <c r="B8035">
        <v>2098</v>
      </c>
      <c r="D8035">
        <v>0</v>
      </c>
    </row>
    <row r="8036" spans="1:4" ht="12.75">
      <c r="A8036">
        <v>2202</v>
      </c>
      <c r="B8036">
        <v>2200</v>
      </c>
      <c r="D8036">
        <v>0</v>
      </c>
    </row>
    <row r="8037" spans="1:4" ht="12.75">
      <c r="A8037">
        <v>2202</v>
      </c>
      <c r="B8037">
        <v>2201</v>
      </c>
      <c r="D8037">
        <v>0</v>
      </c>
    </row>
    <row r="8038" spans="1:4" ht="12.75">
      <c r="A8038">
        <v>2202</v>
      </c>
      <c r="B8038">
        <v>2203</v>
      </c>
      <c r="D8038">
        <v>0</v>
      </c>
    </row>
    <row r="8039" spans="1:4" ht="12.75">
      <c r="A8039">
        <v>2202</v>
      </c>
      <c r="B8039">
        <v>3102</v>
      </c>
      <c r="D8039">
        <v>0</v>
      </c>
    </row>
    <row r="8040" spans="1:4" ht="12.75">
      <c r="A8040">
        <v>2202</v>
      </c>
      <c r="B8040">
        <v>3107</v>
      </c>
      <c r="D8040">
        <v>0</v>
      </c>
    </row>
    <row r="8041" spans="1:4" ht="12.75">
      <c r="A8041">
        <v>2202</v>
      </c>
      <c r="B8041">
        <v>3200</v>
      </c>
      <c r="D8041">
        <v>0</v>
      </c>
    </row>
    <row r="8042" spans="1:4" ht="12.75">
      <c r="A8042">
        <v>2202</v>
      </c>
      <c r="B8042">
        <v>3201</v>
      </c>
      <c r="D8042">
        <v>0</v>
      </c>
    </row>
    <row r="8043" spans="1:4" ht="12.75">
      <c r="A8043">
        <v>2202</v>
      </c>
      <c r="B8043">
        <v>3202</v>
      </c>
      <c r="D8043">
        <v>0</v>
      </c>
    </row>
    <row r="8044" spans="1:4" ht="12.75">
      <c r="A8044">
        <v>2202</v>
      </c>
      <c r="B8044">
        <v>3203</v>
      </c>
      <c r="D8044">
        <v>0</v>
      </c>
    </row>
    <row r="8045" spans="1:4" ht="12.75">
      <c r="A8045">
        <v>2202</v>
      </c>
      <c r="B8045">
        <v>3204</v>
      </c>
      <c r="D8045">
        <v>0</v>
      </c>
    </row>
    <row r="8046" spans="1:4" ht="12.75">
      <c r="A8046">
        <v>2203</v>
      </c>
      <c r="B8046">
        <v>2073</v>
      </c>
      <c r="D8046">
        <v>0</v>
      </c>
    </row>
    <row r="8047" spans="1:4" ht="12.75">
      <c r="A8047">
        <v>2203</v>
      </c>
      <c r="B8047">
        <v>2074</v>
      </c>
      <c r="D8047">
        <v>0</v>
      </c>
    </row>
    <row r="8048" spans="1:4" ht="12.75">
      <c r="A8048">
        <v>2203</v>
      </c>
      <c r="B8048">
        <v>2077</v>
      </c>
      <c r="D8048">
        <v>0</v>
      </c>
    </row>
    <row r="8049" spans="1:4" ht="12.75">
      <c r="A8049">
        <v>2203</v>
      </c>
      <c r="B8049">
        <v>2079</v>
      </c>
      <c r="D8049">
        <v>0</v>
      </c>
    </row>
    <row r="8050" spans="1:4" ht="12.75">
      <c r="A8050">
        <v>2203</v>
      </c>
      <c r="B8050">
        <v>2080</v>
      </c>
      <c r="D8050">
        <v>0</v>
      </c>
    </row>
    <row r="8051" spans="1:4" ht="12.75">
      <c r="A8051">
        <v>2203</v>
      </c>
      <c r="B8051">
        <v>2084</v>
      </c>
      <c r="D8051">
        <v>0</v>
      </c>
    </row>
    <row r="8052" spans="1:4" ht="12.75">
      <c r="A8052">
        <v>2203</v>
      </c>
      <c r="B8052">
        <v>2087</v>
      </c>
      <c r="D8052">
        <v>0</v>
      </c>
    </row>
    <row r="8053" spans="1:4" ht="12.75">
      <c r="A8053">
        <v>2203</v>
      </c>
      <c r="B8053">
        <v>2089</v>
      </c>
      <c r="D8053">
        <v>0</v>
      </c>
    </row>
    <row r="8054" spans="1:4" ht="12.75">
      <c r="A8054">
        <v>2203</v>
      </c>
      <c r="B8054">
        <v>2094</v>
      </c>
      <c r="D8054">
        <v>0</v>
      </c>
    </row>
    <row r="8055" spans="1:4" ht="12.75">
      <c r="A8055">
        <v>2203</v>
      </c>
      <c r="B8055">
        <v>2096</v>
      </c>
      <c r="D8055">
        <v>0</v>
      </c>
    </row>
    <row r="8056" spans="1:4" ht="12.75">
      <c r="A8056">
        <v>2203</v>
      </c>
      <c r="B8056">
        <v>2098</v>
      </c>
      <c r="D8056">
        <v>0</v>
      </c>
    </row>
    <row r="8057" spans="1:4" ht="12.75">
      <c r="A8057">
        <v>2203</v>
      </c>
      <c r="B8057">
        <v>2103</v>
      </c>
      <c r="D8057">
        <v>0</v>
      </c>
    </row>
    <row r="8058" spans="1:4" ht="12.75">
      <c r="A8058">
        <v>2203</v>
      </c>
      <c r="B8058">
        <v>2107</v>
      </c>
      <c r="D8058">
        <v>0</v>
      </c>
    </row>
    <row r="8059" spans="1:4" ht="12.75">
      <c r="A8059">
        <v>2203</v>
      </c>
      <c r="B8059">
        <v>2110</v>
      </c>
      <c r="D8059">
        <v>0</v>
      </c>
    </row>
    <row r="8060" spans="1:4" ht="12.75">
      <c r="A8060">
        <v>2203</v>
      </c>
      <c r="B8060">
        <v>2112</v>
      </c>
      <c r="D8060">
        <v>0</v>
      </c>
    </row>
    <row r="8061" spans="1:4" ht="12.75">
      <c r="A8061">
        <v>2203</v>
      </c>
      <c r="B8061">
        <v>2114</v>
      </c>
      <c r="D8061">
        <v>0</v>
      </c>
    </row>
    <row r="8062" spans="1:4" ht="12.75">
      <c r="A8062">
        <v>2203</v>
      </c>
      <c r="B8062">
        <v>2200</v>
      </c>
      <c r="D8062">
        <v>0</v>
      </c>
    </row>
    <row r="8063" spans="1:4" ht="12.75">
      <c r="A8063">
        <v>2203</v>
      </c>
      <c r="B8063">
        <v>2201</v>
      </c>
      <c r="D8063">
        <v>0</v>
      </c>
    </row>
    <row r="8064" spans="1:4" ht="12.75">
      <c r="A8064">
        <v>2203</v>
      </c>
      <c r="B8064">
        <v>2202</v>
      </c>
      <c r="D8064">
        <v>0</v>
      </c>
    </row>
    <row r="8065" spans="1:4" ht="12.75">
      <c r="A8065">
        <v>2203</v>
      </c>
      <c r="B8065">
        <v>2204</v>
      </c>
      <c r="D8065">
        <v>0</v>
      </c>
    </row>
    <row r="8066" spans="1:4" ht="12.75">
      <c r="A8066">
        <v>2203</v>
      </c>
      <c r="B8066">
        <v>3107</v>
      </c>
      <c r="D8066">
        <v>0</v>
      </c>
    </row>
    <row r="8067" spans="1:4" ht="12.75">
      <c r="A8067">
        <v>2203</v>
      </c>
      <c r="B8067">
        <v>3200</v>
      </c>
      <c r="D8067">
        <v>0</v>
      </c>
    </row>
    <row r="8068" spans="1:4" ht="12.75">
      <c r="A8068">
        <v>2203</v>
      </c>
      <c r="B8068">
        <v>3201</v>
      </c>
      <c r="D8068">
        <v>0</v>
      </c>
    </row>
    <row r="8069" spans="1:4" ht="12.75">
      <c r="A8069">
        <v>2203</v>
      </c>
      <c r="B8069">
        <v>3202</v>
      </c>
      <c r="D8069">
        <v>0</v>
      </c>
    </row>
    <row r="8070" spans="1:4" ht="12.75">
      <c r="A8070">
        <v>2203</v>
      </c>
      <c r="B8070">
        <v>3203</v>
      </c>
      <c r="D8070">
        <v>0</v>
      </c>
    </row>
    <row r="8071" spans="1:4" ht="12.75">
      <c r="A8071">
        <v>2203</v>
      </c>
      <c r="B8071">
        <v>3204</v>
      </c>
      <c r="D8071">
        <v>0</v>
      </c>
    </row>
    <row r="8072" spans="1:4" ht="12.75">
      <c r="A8072">
        <v>2204</v>
      </c>
      <c r="B8072">
        <v>2087</v>
      </c>
      <c r="D8072">
        <v>0</v>
      </c>
    </row>
    <row r="8073" spans="1:4" ht="12.75">
      <c r="A8073">
        <v>2204</v>
      </c>
      <c r="B8073">
        <v>2089</v>
      </c>
      <c r="D8073">
        <v>0</v>
      </c>
    </row>
    <row r="8074" spans="1:4" ht="12.75">
      <c r="A8074">
        <v>2204</v>
      </c>
      <c r="B8074">
        <v>2094</v>
      </c>
      <c r="D8074">
        <v>0</v>
      </c>
    </row>
    <row r="8075" spans="1:4" ht="12.75">
      <c r="A8075">
        <v>2204</v>
      </c>
      <c r="B8075">
        <v>2096</v>
      </c>
      <c r="D8075">
        <v>0</v>
      </c>
    </row>
    <row r="8076" spans="1:4" ht="12.75">
      <c r="A8076">
        <v>2204</v>
      </c>
      <c r="B8076">
        <v>2098</v>
      </c>
      <c r="D8076">
        <v>0</v>
      </c>
    </row>
    <row r="8077" spans="1:4" ht="12.75">
      <c r="A8077">
        <v>2204</v>
      </c>
      <c r="B8077">
        <v>2103</v>
      </c>
      <c r="D8077">
        <v>0</v>
      </c>
    </row>
    <row r="8078" spans="1:4" ht="12.75">
      <c r="A8078">
        <v>2204</v>
      </c>
      <c r="B8078">
        <v>2107</v>
      </c>
      <c r="D8078">
        <v>0</v>
      </c>
    </row>
    <row r="8079" spans="1:4" ht="12.75">
      <c r="A8079">
        <v>2204</v>
      </c>
      <c r="B8079">
        <v>2110</v>
      </c>
      <c r="D8079">
        <v>0</v>
      </c>
    </row>
    <row r="8080" spans="1:4" ht="12.75">
      <c r="A8080">
        <v>2204</v>
      </c>
      <c r="B8080">
        <v>2112</v>
      </c>
      <c r="D8080">
        <v>0</v>
      </c>
    </row>
    <row r="8081" spans="1:4" ht="12.75">
      <c r="A8081">
        <v>2204</v>
      </c>
      <c r="B8081">
        <v>2114</v>
      </c>
      <c r="D8081">
        <v>0</v>
      </c>
    </row>
    <row r="8082" spans="1:4" ht="12.75">
      <c r="A8082">
        <v>2204</v>
      </c>
      <c r="B8082">
        <v>2203</v>
      </c>
      <c r="D8082">
        <v>0</v>
      </c>
    </row>
    <row r="8083" spans="1:4" ht="12.75">
      <c r="A8083">
        <v>2204</v>
      </c>
      <c r="B8083">
        <v>3107</v>
      </c>
      <c r="D8083">
        <v>0</v>
      </c>
    </row>
    <row r="8084" spans="1:4" ht="12.75">
      <c r="A8084">
        <v>2204</v>
      </c>
      <c r="B8084">
        <v>3200</v>
      </c>
      <c r="D8084">
        <v>0</v>
      </c>
    </row>
    <row r="8085" spans="1:4" ht="12.75">
      <c r="A8085">
        <v>2204</v>
      </c>
      <c r="B8085">
        <v>3201</v>
      </c>
      <c r="D8085">
        <v>0</v>
      </c>
    </row>
    <row r="8086" spans="1:4" ht="12.75">
      <c r="A8086">
        <v>2204</v>
      </c>
      <c r="B8086">
        <v>3202</v>
      </c>
      <c r="D8086">
        <v>0</v>
      </c>
    </row>
    <row r="8087" spans="1:4" ht="12.75">
      <c r="A8087">
        <v>2204</v>
      </c>
      <c r="B8087">
        <v>3203</v>
      </c>
      <c r="D8087">
        <v>0</v>
      </c>
    </row>
    <row r="8088" spans="1:4" ht="12.75">
      <c r="A8088">
        <v>2204</v>
      </c>
      <c r="B8088">
        <v>3204</v>
      </c>
      <c r="D8088">
        <v>0</v>
      </c>
    </row>
    <row r="8089" spans="1:4" ht="12.75">
      <c r="A8089">
        <v>3101</v>
      </c>
      <c r="B8089">
        <v>4</v>
      </c>
      <c r="D8089">
        <v>0</v>
      </c>
    </row>
    <row r="8090" spans="1:4" ht="12.75">
      <c r="A8090">
        <v>3101</v>
      </c>
      <c r="B8090">
        <v>10</v>
      </c>
      <c r="D8090">
        <v>0</v>
      </c>
    </row>
    <row r="8091" spans="1:4" ht="12.75">
      <c r="A8091">
        <v>3101</v>
      </c>
      <c r="B8091">
        <v>18</v>
      </c>
      <c r="C8091" s="187">
        <v>34.099998474121094</v>
      </c>
      <c r="D8091">
        <v>0</v>
      </c>
    </row>
    <row r="8092" spans="1:4" ht="12.75">
      <c r="A8092">
        <v>3101</v>
      </c>
      <c r="B8092">
        <v>3102</v>
      </c>
      <c r="D8092">
        <v>0</v>
      </c>
    </row>
    <row r="8093" spans="1:4" ht="12.75">
      <c r="A8093">
        <v>3101</v>
      </c>
      <c r="B8093">
        <v>3104</v>
      </c>
      <c r="D8093">
        <v>0</v>
      </c>
    </row>
    <row r="8094" spans="1:4" ht="12.75">
      <c r="A8094">
        <v>3101</v>
      </c>
      <c r="B8094">
        <v>3106</v>
      </c>
      <c r="D8094">
        <v>0</v>
      </c>
    </row>
    <row r="8095" spans="1:4" ht="12.75">
      <c r="A8095">
        <v>3101</v>
      </c>
      <c r="B8095">
        <v>3107</v>
      </c>
      <c r="D8095">
        <v>0</v>
      </c>
    </row>
    <row r="8096" spans="1:4" ht="12.75">
      <c r="A8096">
        <v>3101</v>
      </c>
      <c r="B8096">
        <v>3108</v>
      </c>
      <c r="D8096">
        <v>0</v>
      </c>
    </row>
    <row r="8097" spans="1:4" ht="12.75">
      <c r="A8097">
        <v>3101</v>
      </c>
      <c r="B8097">
        <v>3109</v>
      </c>
      <c r="D8097">
        <v>0</v>
      </c>
    </row>
    <row r="8098" spans="1:4" ht="12.75">
      <c r="A8098">
        <v>3101</v>
      </c>
      <c r="B8098">
        <v>3110</v>
      </c>
      <c r="D8098">
        <v>0</v>
      </c>
    </row>
    <row r="8099" spans="1:4" ht="12.75">
      <c r="A8099">
        <v>3101</v>
      </c>
      <c r="B8099">
        <v>3112</v>
      </c>
      <c r="D8099">
        <v>0</v>
      </c>
    </row>
    <row r="8100" spans="1:4" ht="12.75">
      <c r="A8100">
        <v>3101</v>
      </c>
      <c r="B8100">
        <v>3115</v>
      </c>
      <c r="D8100">
        <v>0</v>
      </c>
    </row>
    <row r="8101" spans="1:4" ht="12.75">
      <c r="A8101">
        <v>3102</v>
      </c>
      <c r="B8101">
        <v>2</v>
      </c>
      <c r="D8101">
        <v>0</v>
      </c>
    </row>
    <row r="8102" spans="1:4" ht="12.75">
      <c r="A8102">
        <v>3102</v>
      </c>
      <c r="B8102">
        <v>4</v>
      </c>
      <c r="D8102">
        <v>0</v>
      </c>
    </row>
    <row r="8103" spans="1:4" ht="12.75">
      <c r="A8103">
        <v>3102</v>
      </c>
      <c r="B8103">
        <v>6</v>
      </c>
      <c r="D8103">
        <v>0</v>
      </c>
    </row>
    <row r="8104" spans="1:4" ht="12.75">
      <c r="A8104">
        <v>3102</v>
      </c>
      <c r="B8104">
        <v>8</v>
      </c>
      <c r="D8104">
        <v>0</v>
      </c>
    </row>
    <row r="8105" spans="1:4" ht="12.75">
      <c r="A8105">
        <v>3102</v>
      </c>
      <c r="B8105">
        <v>10</v>
      </c>
      <c r="D8105">
        <v>0</v>
      </c>
    </row>
    <row r="8106" spans="1:4" ht="12.75">
      <c r="A8106">
        <v>3102</v>
      </c>
      <c r="B8106">
        <v>16</v>
      </c>
      <c r="C8106" s="187">
        <v>18</v>
      </c>
      <c r="D8106">
        <v>0</v>
      </c>
    </row>
    <row r="8107" spans="1:4" ht="12.75">
      <c r="A8107">
        <v>3102</v>
      </c>
      <c r="B8107">
        <v>18</v>
      </c>
      <c r="C8107" s="187">
        <v>19.200000762939453</v>
      </c>
      <c r="D8107">
        <v>0</v>
      </c>
    </row>
    <row r="8108" spans="1:4" ht="12.75">
      <c r="A8108">
        <v>3102</v>
      </c>
      <c r="B8108">
        <v>20</v>
      </c>
      <c r="C8108" s="187">
        <v>19.5</v>
      </c>
      <c r="D8108">
        <v>0</v>
      </c>
    </row>
    <row r="8109" spans="1:4" ht="12.75">
      <c r="A8109">
        <v>3102</v>
      </c>
      <c r="B8109">
        <v>35</v>
      </c>
      <c r="C8109" s="187">
        <v>24.899999618530273</v>
      </c>
      <c r="D8109">
        <v>0</v>
      </c>
    </row>
    <row r="8110" spans="1:4" ht="12.75">
      <c r="A8110">
        <v>3102</v>
      </c>
      <c r="B8110">
        <v>47</v>
      </c>
      <c r="C8110" s="187">
        <v>33.400001525878906</v>
      </c>
      <c r="D8110">
        <v>0</v>
      </c>
    </row>
    <row r="8111" spans="1:4" ht="12.75">
      <c r="A8111">
        <v>3102</v>
      </c>
      <c r="B8111">
        <v>148</v>
      </c>
      <c r="D8111">
        <v>0</v>
      </c>
    </row>
    <row r="8112" spans="1:4" ht="12.75">
      <c r="A8112">
        <v>3102</v>
      </c>
      <c r="B8112">
        <v>2084</v>
      </c>
      <c r="D8112">
        <v>0</v>
      </c>
    </row>
    <row r="8113" spans="1:4" ht="12.75">
      <c r="A8113">
        <v>3102</v>
      </c>
      <c r="B8113">
        <v>2087</v>
      </c>
      <c r="D8113">
        <v>0</v>
      </c>
    </row>
    <row r="8114" spans="1:4" ht="12.75">
      <c r="A8114">
        <v>3102</v>
      </c>
      <c r="B8114">
        <v>2089</v>
      </c>
      <c r="D8114">
        <v>0</v>
      </c>
    </row>
    <row r="8115" spans="1:4" ht="12.75">
      <c r="A8115">
        <v>3102</v>
      </c>
      <c r="B8115">
        <v>2094</v>
      </c>
      <c r="D8115">
        <v>0</v>
      </c>
    </row>
    <row r="8116" spans="1:4" ht="12.75">
      <c r="A8116">
        <v>3102</v>
      </c>
      <c r="B8116">
        <v>2096</v>
      </c>
      <c r="D8116">
        <v>0</v>
      </c>
    </row>
    <row r="8117" spans="1:4" ht="12.75">
      <c r="A8117">
        <v>3102</v>
      </c>
      <c r="B8117">
        <v>2098</v>
      </c>
      <c r="D8117">
        <v>0</v>
      </c>
    </row>
    <row r="8118" spans="1:4" ht="12.75">
      <c r="A8118">
        <v>3102</v>
      </c>
      <c r="B8118">
        <v>2201</v>
      </c>
      <c r="D8118">
        <v>0</v>
      </c>
    </row>
    <row r="8119" spans="1:4" ht="12.75">
      <c r="A8119">
        <v>3102</v>
      </c>
      <c r="B8119">
        <v>2202</v>
      </c>
      <c r="D8119">
        <v>0</v>
      </c>
    </row>
    <row r="8120" spans="1:4" ht="12.75">
      <c r="A8120">
        <v>3102</v>
      </c>
      <c r="B8120">
        <v>3101</v>
      </c>
      <c r="D8120">
        <v>0</v>
      </c>
    </row>
    <row r="8121" spans="1:4" ht="12.75">
      <c r="A8121">
        <v>3102</v>
      </c>
      <c r="B8121">
        <v>3104</v>
      </c>
      <c r="D8121">
        <v>0</v>
      </c>
    </row>
    <row r="8122" spans="1:4" ht="12.75">
      <c r="A8122">
        <v>3102</v>
      </c>
      <c r="B8122">
        <v>3105</v>
      </c>
      <c r="D8122">
        <v>0</v>
      </c>
    </row>
    <row r="8123" spans="1:4" ht="12.75">
      <c r="A8123">
        <v>3102</v>
      </c>
      <c r="B8123">
        <v>3106</v>
      </c>
      <c r="D8123">
        <v>0</v>
      </c>
    </row>
    <row r="8124" spans="1:4" ht="12.75">
      <c r="A8124">
        <v>3102</v>
      </c>
      <c r="B8124">
        <v>3107</v>
      </c>
      <c r="D8124">
        <v>0</v>
      </c>
    </row>
    <row r="8125" spans="1:4" ht="12.75">
      <c r="A8125">
        <v>3102</v>
      </c>
      <c r="B8125">
        <v>3108</v>
      </c>
      <c r="D8125">
        <v>0</v>
      </c>
    </row>
    <row r="8126" spans="1:4" ht="12.75">
      <c r="A8126">
        <v>3102</v>
      </c>
      <c r="B8126">
        <v>3110</v>
      </c>
      <c r="D8126">
        <v>0</v>
      </c>
    </row>
    <row r="8127" spans="1:4" ht="12.75">
      <c r="A8127">
        <v>3102</v>
      </c>
      <c r="B8127">
        <v>3112</v>
      </c>
      <c r="D8127">
        <v>0</v>
      </c>
    </row>
    <row r="8128" spans="1:4" ht="12.75">
      <c r="A8128">
        <v>3102</v>
      </c>
      <c r="B8128">
        <v>3114</v>
      </c>
      <c r="D8128">
        <v>0</v>
      </c>
    </row>
    <row r="8129" spans="1:4" ht="12.75">
      <c r="A8129">
        <v>3104</v>
      </c>
      <c r="B8129">
        <v>4</v>
      </c>
      <c r="D8129">
        <v>0</v>
      </c>
    </row>
    <row r="8130" spans="1:4" ht="12.75">
      <c r="A8130">
        <v>3104</v>
      </c>
      <c r="B8130">
        <v>6</v>
      </c>
      <c r="D8130">
        <v>0</v>
      </c>
    </row>
    <row r="8131" spans="1:4" ht="12.75">
      <c r="A8131">
        <v>3104</v>
      </c>
      <c r="B8131">
        <v>8</v>
      </c>
      <c r="D8131">
        <v>0</v>
      </c>
    </row>
    <row r="8132" spans="1:4" ht="12.75">
      <c r="A8132">
        <v>3104</v>
      </c>
      <c r="B8132">
        <v>10</v>
      </c>
      <c r="D8132">
        <v>0</v>
      </c>
    </row>
    <row r="8133" spans="1:4" ht="12.75">
      <c r="A8133">
        <v>3104</v>
      </c>
      <c r="B8133">
        <v>35</v>
      </c>
      <c r="C8133" s="187">
        <v>42.20000076293945</v>
      </c>
      <c r="D8133">
        <v>0</v>
      </c>
    </row>
    <row r="8134" spans="1:4" ht="12.75">
      <c r="A8134">
        <v>3104</v>
      </c>
      <c r="B8134">
        <v>3101</v>
      </c>
      <c r="D8134">
        <v>0</v>
      </c>
    </row>
    <row r="8135" spans="1:4" ht="12.75">
      <c r="A8135">
        <v>3104</v>
      </c>
      <c r="B8135">
        <v>3102</v>
      </c>
      <c r="D8135">
        <v>0</v>
      </c>
    </row>
    <row r="8136" spans="1:4" ht="12.75">
      <c r="A8136">
        <v>3104</v>
      </c>
      <c r="B8136">
        <v>3105</v>
      </c>
      <c r="D8136">
        <v>0</v>
      </c>
    </row>
    <row r="8137" spans="1:4" ht="12.75">
      <c r="A8137">
        <v>3104</v>
      </c>
      <c r="B8137">
        <v>3106</v>
      </c>
      <c r="D8137">
        <v>0</v>
      </c>
    </row>
    <row r="8138" spans="1:4" ht="12.75">
      <c r="A8138">
        <v>3104</v>
      </c>
      <c r="B8138">
        <v>3107</v>
      </c>
      <c r="D8138">
        <v>0</v>
      </c>
    </row>
    <row r="8139" spans="1:4" ht="12.75">
      <c r="A8139">
        <v>3104</v>
      </c>
      <c r="B8139">
        <v>3108</v>
      </c>
      <c r="D8139">
        <v>0</v>
      </c>
    </row>
    <row r="8140" spans="1:4" ht="12.75">
      <c r="A8140">
        <v>3104</v>
      </c>
      <c r="B8140">
        <v>3109</v>
      </c>
      <c r="D8140">
        <v>0</v>
      </c>
    </row>
    <row r="8141" spans="1:4" ht="12.75">
      <c r="A8141">
        <v>3104</v>
      </c>
      <c r="B8141">
        <v>3110</v>
      </c>
      <c r="D8141">
        <v>0</v>
      </c>
    </row>
    <row r="8142" spans="1:4" ht="12.75">
      <c r="A8142">
        <v>3104</v>
      </c>
      <c r="B8142">
        <v>3114</v>
      </c>
      <c r="D8142">
        <v>0</v>
      </c>
    </row>
    <row r="8143" spans="1:4" ht="12.75">
      <c r="A8143">
        <v>3104</v>
      </c>
      <c r="B8143">
        <v>3115</v>
      </c>
      <c r="C8143" s="187">
        <v>3.5999999046325684</v>
      </c>
      <c r="D8143">
        <v>0</v>
      </c>
    </row>
    <row r="8144" spans="1:4" ht="12.75">
      <c r="A8144">
        <v>3104</v>
      </c>
      <c r="B8144">
        <v>3116</v>
      </c>
      <c r="D8144">
        <v>0</v>
      </c>
    </row>
    <row r="8145" spans="1:4" ht="12.75">
      <c r="A8145">
        <v>3104</v>
      </c>
      <c r="B8145">
        <v>3117</v>
      </c>
      <c r="C8145" s="187">
        <v>3</v>
      </c>
      <c r="D8145">
        <v>0</v>
      </c>
    </row>
    <row r="8146" spans="1:4" ht="12.75">
      <c r="A8146">
        <v>3104</v>
      </c>
      <c r="B8146">
        <v>3119</v>
      </c>
      <c r="D8146">
        <v>0</v>
      </c>
    </row>
    <row r="8147" spans="1:4" ht="12.75">
      <c r="A8147">
        <v>3104</v>
      </c>
      <c r="B8147">
        <v>3123</v>
      </c>
      <c r="D8147">
        <v>0</v>
      </c>
    </row>
    <row r="8148" spans="1:4" ht="12.75">
      <c r="A8148">
        <v>3105</v>
      </c>
      <c r="B8148">
        <v>3102</v>
      </c>
      <c r="D8148">
        <v>0</v>
      </c>
    </row>
    <row r="8149" spans="1:4" ht="12.75">
      <c r="A8149">
        <v>3105</v>
      </c>
      <c r="B8149">
        <v>3104</v>
      </c>
      <c r="D8149">
        <v>0</v>
      </c>
    </row>
    <row r="8150" spans="1:4" ht="12.75">
      <c r="A8150">
        <v>3105</v>
      </c>
      <c r="B8150">
        <v>3110</v>
      </c>
      <c r="D8150">
        <v>0</v>
      </c>
    </row>
    <row r="8151" spans="1:4" ht="12.75">
      <c r="A8151">
        <v>3105</v>
      </c>
      <c r="B8151">
        <v>3111</v>
      </c>
      <c r="C8151" s="187">
        <v>8.899999618530273</v>
      </c>
      <c r="D8151">
        <v>0</v>
      </c>
    </row>
    <row r="8152" spans="1:4" ht="12.75">
      <c r="A8152">
        <v>3105</v>
      </c>
      <c r="B8152">
        <v>3114</v>
      </c>
      <c r="D8152">
        <v>0</v>
      </c>
    </row>
    <row r="8153" spans="1:4" ht="12.75">
      <c r="A8153">
        <v>3105</v>
      </c>
      <c r="B8153">
        <v>3116</v>
      </c>
      <c r="D8153">
        <v>0</v>
      </c>
    </row>
    <row r="8154" spans="1:4" ht="12.75">
      <c r="A8154">
        <v>3105</v>
      </c>
      <c r="B8154">
        <v>3117</v>
      </c>
      <c r="C8154" s="187">
        <v>7.599999904632568</v>
      </c>
      <c r="D8154">
        <v>0</v>
      </c>
    </row>
    <row r="8155" spans="1:4" ht="12.75">
      <c r="A8155">
        <v>3105</v>
      </c>
      <c r="B8155">
        <v>3123</v>
      </c>
      <c r="D8155">
        <v>0</v>
      </c>
    </row>
    <row r="8156" spans="1:4" ht="12.75">
      <c r="A8156">
        <v>3106</v>
      </c>
      <c r="B8156">
        <v>2</v>
      </c>
      <c r="D8156">
        <v>0</v>
      </c>
    </row>
    <row r="8157" spans="1:4" ht="12.75">
      <c r="A8157">
        <v>3106</v>
      </c>
      <c r="B8157">
        <v>6</v>
      </c>
      <c r="D8157">
        <v>0</v>
      </c>
    </row>
    <row r="8158" spans="1:4" ht="12.75">
      <c r="A8158">
        <v>3106</v>
      </c>
      <c r="B8158">
        <v>8</v>
      </c>
      <c r="D8158">
        <v>0</v>
      </c>
    </row>
    <row r="8159" spans="1:4" ht="12.75">
      <c r="A8159">
        <v>3106</v>
      </c>
      <c r="B8159">
        <v>10</v>
      </c>
      <c r="D8159">
        <v>0</v>
      </c>
    </row>
    <row r="8160" spans="1:4" ht="12.75">
      <c r="A8160">
        <v>3106</v>
      </c>
      <c r="B8160">
        <v>30</v>
      </c>
      <c r="D8160">
        <v>0</v>
      </c>
    </row>
    <row r="8161" spans="1:4" ht="12.75">
      <c r="A8161">
        <v>3106</v>
      </c>
      <c r="B8161">
        <v>32</v>
      </c>
      <c r="D8161">
        <v>0</v>
      </c>
    </row>
    <row r="8162" spans="1:4" ht="12.75">
      <c r="A8162">
        <v>3106</v>
      </c>
      <c r="B8162">
        <v>34</v>
      </c>
      <c r="D8162">
        <v>0</v>
      </c>
    </row>
    <row r="8163" spans="1:4" ht="12.75">
      <c r="A8163">
        <v>3106</v>
      </c>
      <c r="B8163">
        <v>36</v>
      </c>
      <c r="D8163">
        <v>0</v>
      </c>
    </row>
    <row r="8164" spans="1:4" ht="12.75">
      <c r="A8164">
        <v>3106</v>
      </c>
      <c r="B8164">
        <v>44</v>
      </c>
      <c r="D8164">
        <v>0</v>
      </c>
    </row>
    <row r="8165" spans="1:4" ht="12.75">
      <c r="A8165">
        <v>3106</v>
      </c>
      <c r="B8165">
        <v>3101</v>
      </c>
      <c r="D8165">
        <v>0</v>
      </c>
    </row>
    <row r="8166" spans="1:4" ht="12.75">
      <c r="A8166">
        <v>3106</v>
      </c>
      <c r="B8166">
        <v>3102</v>
      </c>
      <c r="D8166">
        <v>0</v>
      </c>
    </row>
    <row r="8167" spans="1:4" ht="12.75">
      <c r="A8167">
        <v>3106</v>
      </c>
      <c r="B8167">
        <v>3104</v>
      </c>
      <c r="D8167">
        <v>0</v>
      </c>
    </row>
    <row r="8168" spans="1:4" ht="12.75">
      <c r="A8168">
        <v>3106</v>
      </c>
      <c r="B8168">
        <v>3108</v>
      </c>
      <c r="D8168">
        <v>0</v>
      </c>
    </row>
    <row r="8169" spans="1:4" ht="12.75">
      <c r="A8169">
        <v>3106</v>
      </c>
      <c r="B8169">
        <v>3109</v>
      </c>
      <c r="D8169">
        <v>0</v>
      </c>
    </row>
    <row r="8170" spans="1:4" ht="12.75">
      <c r="A8170">
        <v>3106</v>
      </c>
      <c r="B8170">
        <v>3113</v>
      </c>
      <c r="D8170">
        <v>0</v>
      </c>
    </row>
    <row r="8171" spans="1:4" ht="12.75">
      <c r="A8171">
        <v>3106</v>
      </c>
      <c r="B8171">
        <v>3118</v>
      </c>
      <c r="D8171">
        <v>0</v>
      </c>
    </row>
    <row r="8172" spans="1:4" ht="12.75">
      <c r="A8172">
        <v>3106</v>
      </c>
      <c r="B8172">
        <v>3119</v>
      </c>
      <c r="D8172">
        <v>0</v>
      </c>
    </row>
    <row r="8173" spans="1:4" ht="12.75">
      <c r="A8173">
        <v>3106</v>
      </c>
      <c r="B8173">
        <v>3120</v>
      </c>
      <c r="D8173">
        <v>0</v>
      </c>
    </row>
    <row r="8174" spans="1:4" ht="12.75">
      <c r="A8174">
        <v>3106</v>
      </c>
      <c r="B8174">
        <v>3124</v>
      </c>
      <c r="D8174">
        <v>0</v>
      </c>
    </row>
    <row r="8175" spans="1:4" ht="12.75">
      <c r="A8175">
        <v>3107</v>
      </c>
      <c r="B8175">
        <v>2</v>
      </c>
      <c r="D8175">
        <v>0</v>
      </c>
    </row>
    <row r="8176" spans="1:4" ht="12.75">
      <c r="A8176">
        <v>3107</v>
      </c>
      <c r="B8176">
        <v>4</v>
      </c>
      <c r="D8176">
        <v>0</v>
      </c>
    </row>
    <row r="8177" spans="1:4" ht="12.75">
      <c r="A8177">
        <v>3107</v>
      </c>
      <c r="B8177">
        <v>31</v>
      </c>
      <c r="D8177">
        <v>0</v>
      </c>
    </row>
    <row r="8178" spans="1:4" ht="12.75">
      <c r="A8178">
        <v>3107</v>
      </c>
      <c r="B8178">
        <v>33</v>
      </c>
      <c r="D8178">
        <v>0</v>
      </c>
    </row>
    <row r="8179" spans="1:4" ht="12.75">
      <c r="A8179">
        <v>3107</v>
      </c>
      <c r="B8179">
        <v>35</v>
      </c>
      <c r="D8179">
        <v>0</v>
      </c>
    </row>
    <row r="8180" spans="1:4" ht="12.75">
      <c r="A8180">
        <v>3107</v>
      </c>
      <c r="B8180">
        <v>47</v>
      </c>
      <c r="D8180">
        <v>0</v>
      </c>
    </row>
    <row r="8181" spans="1:4" ht="12.75">
      <c r="A8181">
        <v>3107</v>
      </c>
      <c r="B8181">
        <v>53</v>
      </c>
      <c r="D8181">
        <v>0</v>
      </c>
    </row>
    <row r="8182" spans="1:4" ht="12.75">
      <c r="A8182">
        <v>3107</v>
      </c>
      <c r="B8182">
        <v>57</v>
      </c>
      <c r="D8182">
        <v>0</v>
      </c>
    </row>
    <row r="8183" spans="1:4" ht="12.75">
      <c r="A8183">
        <v>3107</v>
      </c>
      <c r="B8183">
        <v>63</v>
      </c>
      <c r="D8183">
        <v>0</v>
      </c>
    </row>
    <row r="8184" spans="1:4" ht="12.75">
      <c r="A8184">
        <v>3107</v>
      </c>
      <c r="B8184">
        <v>67</v>
      </c>
      <c r="D8184">
        <v>0</v>
      </c>
    </row>
    <row r="8185" spans="1:4" ht="12.75">
      <c r="A8185">
        <v>3107</v>
      </c>
      <c r="B8185">
        <v>105</v>
      </c>
      <c r="D8185">
        <v>0</v>
      </c>
    </row>
    <row r="8186" spans="1:4" ht="12.75">
      <c r="A8186">
        <v>3107</v>
      </c>
      <c r="B8186">
        <v>148</v>
      </c>
      <c r="D8186">
        <v>0</v>
      </c>
    </row>
    <row r="8187" spans="1:4" ht="12.75">
      <c r="A8187">
        <v>3107</v>
      </c>
      <c r="B8187">
        <v>2059</v>
      </c>
      <c r="D8187">
        <v>0</v>
      </c>
    </row>
    <row r="8188" spans="1:4" ht="12.75">
      <c r="A8188">
        <v>3107</v>
      </c>
      <c r="B8188">
        <v>2084</v>
      </c>
      <c r="D8188">
        <v>0</v>
      </c>
    </row>
    <row r="8189" spans="1:4" ht="12.75">
      <c r="A8189">
        <v>3107</v>
      </c>
      <c r="B8189">
        <v>2087</v>
      </c>
      <c r="D8189">
        <v>0</v>
      </c>
    </row>
    <row r="8190" spans="1:4" ht="12.75">
      <c r="A8190">
        <v>3107</v>
      </c>
      <c r="B8190">
        <v>2089</v>
      </c>
      <c r="D8190">
        <v>0</v>
      </c>
    </row>
    <row r="8191" spans="1:4" ht="12.75">
      <c r="A8191">
        <v>3107</v>
      </c>
      <c r="B8191">
        <v>2094</v>
      </c>
      <c r="D8191">
        <v>0</v>
      </c>
    </row>
    <row r="8192" spans="1:4" ht="12.75">
      <c r="A8192">
        <v>3107</v>
      </c>
      <c r="B8192">
        <v>2096</v>
      </c>
      <c r="D8192">
        <v>0</v>
      </c>
    </row>
    <row r="8193" spans="1:4" ht="12.75">
      <c r="A8193">
        <v>3107</v>
      </c>
      <c r="B8193">
        <v>2098</v>
      </c>
      <c r="D8193">
        <v>0</v>
      </c>
    </row>
    <row r="8194" spans="1:4" ht="12.75">
      <c r="A8194">
        <v>3107</v>
      </c>
      <c r="B8194">
        <v>2201</v>
      </c>
      <c r="D8194">
        <v>0</v>
      </c>
    </row>
    <row r="8195" spans="1:4" ht="12.75">
      <c r="A8195">
        <v>3107</v>
      </c>
      <c r="B8195">
        <v>2202</v>
      </c>
      <c r="D8195">
        <v>0</v>
      </c>
    </row>
    <row r="8196" spans="1:4" ht="12.75">
      <c r="A8196">
        <v>3107</v>
      </c>
      <c r="B8196">
        <v>2203</v>
      </c>
      <c r="D8196">
        <v>0</v>
      </c>
    </row>
    <row r="8197" spans="1:4" ht="12.75">
      <c r="A8197">
        <v>3107</v>
      </c>
      <c r="B8197">
        <v>2204</v>
      </c>
      <c r="D8197">
        <v>0</v>
      </c>
    </row>
    <row r="8198" spans="1:4" ht="12.75">
      <c r="A8198">
        <v>3107</v>
      </c>
      <c r="B8198">
        <v>3101</v>
      </c>
      <c r="D8198">
        <v>0</v>
      </c>
    </row>
    <row r="8199" spans="1:4" ht="12.75">
      <c r="A8199">
        <v>3107</v>
      </c>
      <c r="B8199">
        <v>3102</v>
      </c>
      <c r="D8199">
        <v>0</v>
      </c>
    </row>
    <row r="8200" spans="1:4" ht="12.75">
      <c r="A8200">
        <v>3107</v>
      </c>
      <c r="B8200">
        <v>3104</v>
      </c>
      <c r="D8200">
        <v>0</v>
      </c>
    </row>
    <row r="8201" spans="1:4" ht="12.75">
      <c r="A8201">
        <v>3107</v>
      </c>
      <c r="B8201">
        <v>3108</v>
      </c>
      <c r="D8201">
        <v>0</v>
      </c>
    </row>
    <row r="8202" spans="1:4" ht="12.75">
      <c r="A8202">
        <v>3107</v>
      </c>
      <c r="B8202">
        <v>3109</v>
      </c>
      <c r="D8202">
        <v>0</v>
      </c>
    </row>
    <row r="8203" spans="1:4" ht="12.75">
      <c r="A8203">
        <v>3107</v>
      </c>
      <c r="B8203">
        <v>3110</v>
      </c>
      <c r="D8203">
        <v>0</v>
      </c>
    </row>
    <row r="8204" spans="1:4" ht="12.75">
      <c r="A8204">
        <v>3107</v>
      </c>
      <c r="B8204">
        <v>3112</v>
      </c>
      <c r="D8204">
        <v>0</v>
      </c>
    </row>
    <row r="8205" spans="1:4" ht="12.75">
      <c r="A8205">
        <v>3107</v>
      </c>
      <c r="B8205">
        <v>3114</v>
      </c>
      <c r="D8205">
        <v>0</v>
      </c>
    </row>
    <row r="8206" spans="1:4" ht="12.75">
      <c r="A8206">
        <v>3107</v>
      </c>
      <c r="B8206">
        <v>3123</v>
      </c>
      <c r="D8206">
        <v>0</v>
      </c>
    </row>
    <row r="8207" spans="1:4" ht="12.75">
      <c r="A8207">
        <v>3107</v>
      </c>
      <c r="B8207">
        <v>3204</v>
      </c>
      <c r="D8207">
        <v>0</v>
      </c>
    </row>
    <row r="8208" spans="1:4" ht="12.75">
      <c r="A8208">
        <v>3108</v>
      </c>
      <c r="B8208">
        <v>2</v>
      </c>
      <c r="D8208">
        <v>0</v>
      </c>
    </row>
    <row r="8209" spans="1:4" ht="12.75">
      <c r="A8209">
        <v>3108</v>
      </c>
      <c r="B8209">
        <v>4</v>
      </c>
      <c r="D8209">
        <v>0</v>
      </c>
    </row>
    <row r="8210" spans="1:4" ht="12.75">
      <c r="A8210">
        <v>3108</v>
      </c>
      <c r="B8210">
        <v>6</v>
      </c>
      <c r="D8210">
        <v>0</v>
      </c>
    </row>
    <row r="8211" spans="1:4" ht="12.75">
      <c r="A8211">
        <v>3108</v>
      </c>
      <c r="B8211">
        <v>8</v>
      </c>
      <c r="D8211">
        <v>0</v>
      </c>
    </row>
    <row r="8212" spans="1:4" ht="12.75">
      <c r="A8212">
        <v>3108</v>
      </c>
      <c r="B8212">
        <v>32</v>
      </c>
      <c r="C8212" s="187">
        <v>19.299999237060547</v>
      </c>
      <c r="D8212">
        <v>0</v>
      </c>
    </row>
    <row r="8213" spans="1:4" ht="12.75">
      <c r="A8213">
        <v>3108</v>
      </c>
      <c r="B8213">
        <v>34</v>
      </c>
      <c r="C8213" s="187">
        <v>20</v>
      </c>
      <c r="D8213">
        <v>0</v>
      </c>
    </row>
    <row r="8214" spans="1:4" ht="12.75">
      <c r="A8214">
        <v>3108</v>
      </c>
      <c r="B8214">
        <v>36</v>
      </c>
      <c r="C8214" s="187">
        <v>23.299999237060547</v>
      </c>
      <c r="D8214">
        <v>0</v>
      </c>
    </row>
    <row r="8215" spans="1:4" ht="12.75">
      <c r="A8215">
        <v>3108</v>
      </c>
      <c r="B8215">
        <v>3101</v>
      </c>
      <c r="D8215">
        <v>0</v>
      </c>
    </row>
    <row r="8216" spans="1:4" ht="12.75">
      <c r="A8216">
        <v>3108</v>
      </c>
      <c r="B8216">
        <v>3102</v>
      </c>
      <c r="D8216">
        <v>0</v>
      </c>
    </row>
    <row r="8217" spans="1:4" ht="12.75">
      <c r="A8217">
        <v>3108</v>
      </c>
      <c r="B8217">
        <v>3104</v>
      </c>
      <c r="D8217">
        <v>0</v>
      </c>
    </row>
    <row r="8218" spans="1:4" ht="12.75">
      <c r="A8218">
        <v>3108</v>
      </c>
      <c r="B8218">
        <v>3106</v>
      </c>
      <c r="D8218">
        <v>0</v>
      </c>
    </row>
    <row r="8219" spans="1:4" ht="12.75">
      <c r="A8219">
        <v>3108</v>
      </c>
      <c r="B8219">
        <v>3107</v>
      </c>
      <c r="D8219">
        <v>0</v>
      </c>
    </row>
    <row r="8220" spans="1:4" ht="12.75">
      <c r="A8220">
        <v>3108</v>
      </c>
      <c r="B8220">
        <v>3109</v>
      </c>
      <c r="D8220">
        <v>0</v>
      </c>
    </row>
    <row r="8221" spans="1:4" ht="12.75">
      <c r="A8221">
        <v>3108</v>
      </c>
      <c r="B8221">
        <v>3110</v>
      </c>
      <c r="D8221">
        <v>0</v>
      </c>
    </row>
    <row r="8222" spans="1:4" ht="12.75">
      <c r="A8222">
        <v>3108</v>
      </c>
      <c r="B8222">
        <v>3112</v>
      </c>
      <c r="D8222">
        <v>0</v>
      </c>
    </row>
    <row r="8223" spans="1:4" ht="12.75">
      <c r="A8223">
        <v>3108</v>
      </c>
      <c r="B8223">
        <v>3117</v>
      </c>
      <c r="D8223">
        <v>0</v>
      </c>
    </row>
    <row r="8224" spans="1:4" ht="12.75">
      <c r="A8224">
        <v>3108</v>
      </c>
      <c r="B8224">
        <v>3118</v>
      </c>
      <c r="D8224">
        <v>0</v>
      </c>
    </row>
    <row r="8225" spans="1:4" ht="12.75">
      <c r="A8225">
        <v>3108</v>
      </c>
      <c r="B8225">
        <v>3119</v>
      </c>
      <c r="D8225">
        <v>0</v>
      </c>
    </row>
    <row r="8226" spans="1:4" ht="12.75">
      <c r="A8226">
        <v>3108</v>
      </c>
      <c r="B8226">
        <v>3124</v>
      </c>
      <c r="D8226">
        <v>0</v>
      </c>
    </row>
    <row r="8227" spans="1:4" ht="12.75">
      <c r="A8227">
        <v>3109</v>
      </c>
      <c r="B8227">
        <v>30</v>
      </c>
      <c r="C8227" s="187">
        <v>21.700000762939453</v>
      </c>
      <c r="D8227">
        <v>0</v>
      </c>
    </row>
    <row r="8228" spans="1:4" ht="12.75">
      <c r="A8228">
        <v>3109</v>
      </c>
      <c r="B8228">
        <v>32</v>
      </c>
      <c r="C8228" s="187">
        <v>19.399999618530273</v>
      </c>
      <c r="D8228">
        <v>0</v>
      </c>
    </row>
    <row r="8229" spans="1:4" ht="12.75">
      <c r="A8229">
        <v>3109</v>
      </c>
      <c r="B8229">
        <v>34</v>
      </c>
      <c r="C8229" s="187">
        <v>19.5</v>
      </c>
      <c r="D8229">
        <v>0</v>
      </c>
    </row>
    <row r="8230" spans="1:4" ht="12.75">
      <c r="A8230">
        <v>3109</v>
      </c>
      <c r="B8230">
        <v>36</v>
      </c>
      <c r="C8230" s="187">
        <v>22.100000381469727</v>
      </c>
      <c r="D8230">
        <v>0</v>
      </c>
    </row>
    <row r="8231" spans="1:4" ht="12.75">
      <c r="A8231">
        <v>3109</v>
      </c>
      <c r="B8231">
        <v>3101</v>
      </c>
      <c r="D8231">
        <v>0</v>
      </c>
    </row>
    <row r="8232" spans="1:4" ht="12.75">
      <c r="A8232">
        <v>3109</v>
      </c>
      <c r="B8232">
        <v>3104</v>
      </c>
      <c r="D8232">
        <v>0</v>
      </c>
    </row>
    <row r="8233" spans="1:4" ht="12.75">
      <c r="A8233">
        <v>3109</v>
      </c>
      <c r="B8233">
        <v>3106</v>
      </c>
      <c r="D8233">
        <v>0</v>
      </c>
    </row>
    <row r="8234" spans="1:4" ht="12.75">
      <c r="A8234">
        <v>3109</v>
      </c>
      <c r="B8234">
        <v>3107</v>
      </c>
      <c r="D8234">
        <v>0</v>
      </c>
    </row>
    <row r="8235" spans="1:4" ht="12.75">
      <c r="A8235">
        <v>3109</v>
      </c>
      <c r="B8235">
        <v>3108</v>
      </c>
      <c r="D8235">
        <v>0</v>
      </c>
    </row>
    <row r="8236" spans="1:4" ht="12.75">
      <c r="A8236">
        <v>3109</v>
      </c>
      <c r="B8236">
        <v>3110</v>
      </c>
      <c r="D8236">
        <v>0</v>
      </c>
    </row>
    <row r="8237" spans="1:4" ht="12.75">
      <c r="A8237">
        <v>3109</v>
      </c>
      <c r="B8237">
        <v>3112</v>
      </c>
      <c r="D8237">
        <v>0</v>
      </c>
    </row>
    <row r="8238" spans="1:4" ht="12.75">
      <c r="A8238">
        <v>3109</v>
      </c>
      <c r="B8238">
        <v>3113</v>
      </c>
      <c r="D8238">
        <v>0</v>
      </c>
    </row>
    <row r="8239" spans="1:4" ht="12.75">
      <c r="A8239">
        <v>3109</v>
      </c>
      <c r="B8239">
        <v>3118</v>
      </c>
      <c r="D8239">
        <v>0</v>
      </c>
    </row>
    <row r="8240" spans="1:4" ht="12.75">
      <c r="A8240">
        <v>3109</v>
      </c>
      <c r="B8240">
        <v>3119</v>
      </c>
      <c r="D8240">
        <v>0</v>
      </c>
    </row>
    <row r="8241" spans="1:4" ht="12.75">
      <c r="A8241">
        <v>3109</v>
      </c>
      <c r="B8241">
        <v>3120</v>
      </c>
      <c r="D8241">
        <v>0</v>
      </c>
    </row>
    <row r="8242" spans="1:4" ht="12.75">
      <c r="A8242">
        <v>3109</v>
      </c>
      <c r="B8242">
        <v>3124</v>
      </c>
      <c r="D8242">
        <v>0</v>
      </c>
    </row>
    <row r="8243" spans="1:4" ht="12.75">
      <c r="A8243">
        <v>3110</v>
      </c>
      <c r="B8243">
        <v>2</v>
      </c>
      <c r="D8243">
        <v>0</v>
      </c>
    </row>
    <row r="8244" spans="1:4" ht="12.75">
      <c r="A8244">
        <v>3110</v>
      </c>
      <c r="B8244">
        <v>4</v>
      </c>
      <c r="D8244">
        <v>0</v>
      </c>
    </row>
    <row r="8245" spans="1:4" ht="12.75">
      <c r="A8245">
        <v>3110</v>
      </c>
      <c r="B8245">
        <v>6</v>
      </c>
      <c r="D8245">
        <v>0</v>
      </c>
    </row>
    <row r="8246" spans="1:4" ht="12.75">
      <c r="A8246">
        <v>3110</v>
      </c>
      <c r="B8246">
        <v>8</v>
      </c>
      <c r="D8246">
        <v>0</v>
      </c>
    </row>
    <row r="8247" spans="1:4" ht="12.75">
      <c r="A8247">
        <v>3110</v>
      </c>
      <c r="B8247">
        <v>3101</v>
      </c>
      <c r="D8247">
        <v>0</v>
      </c>
    </row>
    <row r="8248" spans="1:4" ht="12.75">
      <c r="A8248">
        <v>3110</v>
      </c>
      <c r="B8248">
        <v>3102</v>
      </c>
      <c r="D8248">
        <v>0</v>
      </c>
    </row>
    <row r="8249" spans="1:4" ht="12.75">
      <c r="A8249">
        <v>3110</v>
      </c>
      <c r="B8249">
        <v>3104</v>
      </c>
      <c r="D8249">
        <v>0</v>
      </c>
    </row>
    <row r="8250" spans="1:4" ht="12.75">
      <c r="A8250">
        <v>3110</v>
      </c>
      <c r="B8250">
        <v>3105</v>
      </c>
      <c r="D8250">
        <v>0</v>
      </c>
    </row>
    <row r="8251" spans="1:4" ht="12.75">
      <c r="A8251">
        <v>3110</v>
      </c>
      <c r="B8251">
        <v>3107</v>
      </c>
      <c r="D8251">
        <v>0</v>
      </c>
    </row>
    <row r="8252" spans="1:4" ht="12.75">
      <c r="A8252">
        <v>3110</v>
      </c>
      <c r="B8252">
        <v>3108</v>
      </c>
      <c r="D8252">
        <v>0</v>
      </c>
    </row>
    <row r="8253" spans="1:4" ht="12.75">
      <c r="A8253">
        <v>3110</v>
      </c>
      <c r="B8253">
        <v>3109</v>
      </c>
      <c r="D8253">
        <v>0</v>
      </c>
    </row>
    <row r="8254" spans="1:4" ht="12.75">
      <c r="A8254">
        <v>3110</v>
      </c>
      <c r="B8254">
        <v>3112</v>
      </c>
      <c r="D8254">
        <v>0</v>
      </c>
    </row>
    <row r="8255" spans="1:4" ht="12.75">
      <c r="A8255">
        <v>3110</v>
      </c>
      <c r="B8255">
        <v>3114</v>
      </c>
      <c r="D8255">
        <v>0</v>
      </c>
    </row>
    <row r="8256" spans="1:4" ht="12.75">
      <c r="A8256">
        <v>3110</v>
      </c>
      <c r="B8256">
        <v>3117</v>
      </c>
      <c r="D8256">
        <v>0</v>
      </c>
    </row>
    <row r="8257" spans="1:4" ht="12.75">
      <c r="A8257">
        <v>3111</v>
      </c>
      <c r="B8257">
        <v>3105</v>
      </c>
      <c r="C8257" s="187">
        <v>8.899999618530273</v>
      </c>
      <c r="D8257">
        <v>0</v>
      </c>
    </row>
    <row r="8258" spans="1:4" ht="12.75">
      <c r="A8258">
        <v>3111</v>
      </c>
      <c r="B8258">
        <v>3114</v>
      </c>
      <c r="D8258">
        <v>0</v>
      </c>
    </row>
    <row r="8259" spans="1:4" ht="12.75">
      <c r="A8259">
        <v>3111</v>
      </c>
      <c r="B8259">
        <v>3116</v>
      </c>
      <c r="D8259">
        <v>0</v>
      </c>
    </row>
    <row r="8260" spans="1:4" ht="12.75">
      <c r="A8260">
        <v>3111</v>
      </c>
      <c r="B8260">
        <v>3122</v>
      </c>
      <c r="D8260">
        <v>0</v>
      </c>
    </row>
    <row r="8261" spans="1:4" ht="12.75">
      <c r="A8261">
        <v>3111</v>
      </c>
      <c r="B8261">
        <v>3126</v>
      </c>
      <c r="D8261">
        <v>0</v>
      </c>
    </row>
    <row r="8262" spans="1:4" ht="12.75">
      <c r="A8262">
        <v>3111</v>
      </c>
      <c r="B8262">
        <v>3129</v>
      </c>
      <c r="C8262" s="187">
        <v>17</v>
      </c>
      <c r="D8262">
        <v>0</v>
      </c>
    </row>
    <row r="8263" spans="1:4" ht="12.75">
      <c r="A8263">
        <v>3111</v>
      </c>
      <c r="B8263">
        <v>3130</v>
      </c>
      <c r="D8263">
        <v>0</v>
      </c>
    </row>
    <row r="8264" spans="1:4" ht="12.75">
      <c r="A8264">
        <v>3111</v>
      </c>
      <c r="B8264">
        <v>3131</v>
      </c>
      <c r="D8264">
        <v>0</v>
      </c>
    </row>
    <row r="8265" spans="1:4" ht="12.75">
      <c r="A8265">
        <v>3111</v>
      </c>
      <c r="B8265">
        <v>3134</v>
      </c>
      <c r="D8265">
        <v>0</v>
      </c>
    </row>
    <row r="8266" spans="1:4" ht="12.75">
      <c r="A8266">
        <v>3112</v>
      </c>
      <c r="B8266">
        <v>3101</v>
      </c>
      <c r="D8266">
        <v>0</v>
      </c>
    </row>
    <row r="8267" spans="1:4" ht="12.75">
      <c r="A8267">
        <v>3112</v>
      </c>
      <c r="B8267">
        <v>3102</v>
      </c>
      <c r="D8267">
        <v>0</v>
      </c>
    </row>
    <row r="8268" spans="1:4" ht="12.75">
      <c r="A8268">
        <v>3112</v>
      </c>
      <c r="B8268">
        <v>3107</v>
      </c>
      <c r="D8268">
        <v>0</v>
      </c>
    </row>
    <row r="8269" spans="1:4" ht="12.75">
      <c r="A8269">
        <v>3112</v>
      </c>
      <c r="B8269">
        <v>3108</v>
      </c>
      <c r="D8269">
        <v>0</v>
      </c>
    </row>
    <row r="8270" spans="1:4" ht="12.75">
      <c r="A8270">
        <v>3112</v>
      </c>
      <c r="B8270">
        <v>3109</v>
      </c>
      <c r="D8270">
        <v>0</v>
      </c>
    </row>
    <row r="8271" spans="1:4" ht="12.75">
      <c r="A8271">
        <v>3112</v>
      </c>
      <c r="B8271">
        <v>3110</v>
      </c>
      <c r="D8271">
        <v>0</v>
      </c>
    </row>
    <row r="8272" spans="1:4" ht="12.75">
      <c r="A8272">
        <v>3113</v>
      </c>
      <c r="B8272">
        <v>32</v>
      </c>
      <c r="D8272">
        <v>0</v>
      </c>
    </row>
    <row r="8273" spans="1:4" ht="12.75">
      <c r="A8273">
        <v>3113</v>
      </c>
      <c r="B8273">
        <v>34</v>
      </c>
      <c r="D8273">
        <v>0</v>
      </c>
    </row>
    <row r="8274" spans="1:4" ht="12.75">
      <c r="A8274">
        <v>3113</v>
      </c>
      <c r="B8274">
        <v>36</v>
      </c>
      <c r="D8274">
        <v>0</v>
      </c>
    </row>
    <row r="8275" spans="1:4" ht="12.75">
      <c r="A8275">
        <v>3113</v>
      </c>
      <c r="B8275">
        <v>3106</v>
      </c>
      <c r="D8275">
        <v>0</v>
      </c>
    </row>
    <row r="8276" spans="1:4" ht="12.75">
      <c r="A8276">
        <v>3113</v>
      </c>
      <c r="B8276">
        <v>3109</v>
      </c>
      <c r="D8276">
        <v>0</v>
      </c>
    </row>
    <row r="8277" spans="1:4" ht="12.75">
      <c r="A8277">
        <v>3113</v>
      </c>
      <c r="B8277">
        <v>3118</v>
      </c>
      <c r="D8277">
        <v>0</v>
      </c>
    </row>
    <row r="8278" spans="1:4" ht="12.75">
      <c r="A8278">
        <v>3113</v>
      </c>
      <c r="B8278">
        <v>3120</v>
      </c>
      <c r="D8278">
        <v>0</v>
      </c>
    </row>
    <row r="8279" spans="1:4" ht="12.75">
      <c r="A8279">
        <v>3113</v>
      </c>
      <c r="B8279">
        <v>3124</v>
      </c>
      <c r="D8279">
        <v>0</v>
      </c>
    </row>
    <row r="8280" spans="1:4" ht="12.75">
      <c r="A8280">
        <v>3114</v>
      </c>
      <c r="B8280">
        <v>3102</v>
      </c>
      <c r="D8280">
        <v>0</v>
      </c>
    </row>
    <row r="8281" spans="1:4" ht="12.75">
      <c r="A8281">
        <v>3114</v>
      </c>
      <c r="B8281">
        <v>3104</v>
      </c>
      <c r="D8281">
        <v>0</v>
      </c>
    </row>
    <row r="8282" spans="1:4" ht="12.75">
      <c r="A8282">
        <v>3114</v>
      </c>
      <c r="B8282">
        <v>3105</v>
      </c>
      <c r="D8282">
        <v>0</v>
      </c>
    </row>
    <row r="8283" spans="1:4" ht="12.75">
      <c r="A8283">
        <v>3114</v>
      </c>
      <c r="B8283">
        <v>3107</v>
      </c>
      <c r="D8283">
        <v>0</v>
      </c>
    </row>
    <row r="8284" spans="1:4" ht="12.75">
      <c r="A8284">
        <v>3114</v>
      </c>
      <c r="B8284">
        <v>3110</v>
      </c>
      <c r="D8284">
        <v>0</v>
      </c>
    </row>
    <row r="8285" spans="1:4" ht="12.75">
      <c r="A8285">
        <v>3114</v>
      </c>
      <c r="B8285">
        <v>3111</v>
      </c>
      <c r="D8285">
        <v>0</v>
      </c>
    </row>
    <row r="8286" spans="1:4" ht="12.75">
      <c r="A8286">
        <v>3114</v>
      </c>
      <c r="B8286">
        <v>3116</v>
      </c>
      <c r="D8286">
        <v>0</v>
      </c>
    </row>
    <row r="8287" spans="1:4" ht="12.75">
      <c r="A8287">
        <v>3114</v>
      </c>
      <c r="B8287">
        <v>3122</v>
      </c>
      <c r="D8287">
        <v>0</v>
      </c>
    </row>
    <row r="8288" spans="1:4" ht="12.75">
      <c r="A8288">
        <v>3114</v>
      </c>
      <c r="B8288">
        <v>3123</v>
      </c>
      <c r="D8288">
        <v>0</v>
      </c>
    </row>
    <row r="8289" spans="1:4" ht="12.75">
      <c r="A8289">
        <v>3115</v>
      </c>
      <c r="B8289">
        <v>3101</v>
      </c>
      <c r="D8289">
        <v>0</v>
      </c>
    </row>
    <row r="8290" spans="1:4" ht="12.75">
      <c r="A8290">
        <v>3115</v>
      </c>
      <c r="B8290">
        <v>3104</v>
      </c>
      <c r="C8290" s="187">
        <v>3.5999999046325684</v>
      </c>
      <c r="D8290">
        <v>0</v>
      </c>
    </row>
    <row r="8291" spans="1:4" ht="12.75">
      <c r="A8291">
        <v>3115</v>
      </c>
      <c r="B8291">
        <v>3117</v>
      </c>
      <c r="D8291">
        <v>0</v>
      </c>
    </row>
    <row r="8292" spans="1:4" ht="12.75">
      <c r="A8292">
        <v>3115</v>
      </c>
      <c r="B8292">
        <v>3119</v>
      </c>
      <c r="C8292" s="187">
        <v>7</v>
      </c>
      <c r="D8292">
        <v>0</v>
      </c>
    </row>
    <row r="8293" spans="1:4" ht="12.75">
      <c r="A8293">
        <v>3116</v>
      </c>
      <c r="B8293">
        <v>3104</v>
      </c>
      <c r="D8293">
        <v>0</v>
      </c>
    </row>
    <row r="8294" spans="1:4" ht="12.75">
      <c r="A8294">
        <v>3116</v>
      </c>
      <c r="B8294">
        <v>3105</v>
      </c>
      <c r="D8294">
        <v>0</v>
      </c>
    </row>
    <row r="8295" spans="1:4" ht="12.75">
      <c r="A8295">
        <v>3116</v>
      </c>
      <c r="B8295">
        <v>3111</v>
      </c>
      <c r="D8295">
        <v>0</v>
      </c>
    </row>
    <row r="8296" spans="1:4" ht="12.75">
      <c r="A8296">
        <v>3116</v>
      </c>
      <c r="B8296">
        <v>3114</v>
      </c>
      <c r="D8296">
        <v>0</v>
      </c>
    </row>
    <row r="8297" spans="1:4" ht="12.75">
      <c r="A8297">
        <v>3116</v>
      </c>
      <c r="B8297">
        <v>3117</v>
      </c>
      <c r="D8297">
        <v>0</v>
      </c>
    </row>
    <row r="8298" spans="1:4" ht="12.75">
      <c r="A8298">
        <v>3116</v>
      </c>
      <c r="B8298">
        <v>3122</v>
      </c>
      <c r="D8298">
        <v>0</v>
      </c>
    </row>
    <row r="8299" spans="1:4" ht="12.75">
      <c r="A8299">
        <v>3116</v>
      </c>
      <c r="B8299">
        <v>3129</v>
      </c>
      <c r="C8299" s="187">
        <v>20.399999618530273</v>
      </c>
      <c r="D8299">
        <v>0</v>
      </c>
    </row>
    <row r="8300" spans="1:4" ht="12.75">
      <c r="A8300">
        <v>3116</v>
      </c>
      <c r="B8300">
        <v>3130</v>
      </c>
      <c r="D8300">
        <v>0</v>
      </c>
    </row>
    <row r="8301" spans="1:4" ht="12.75">
      <c r="A8301">
        <v>3116</v>
      </c>
      <c r="B8301">
        <v>3131</v>
      </c>
      <c r="D8301">
        <v>0</v>
      </c>
    </row>
    <row r="8302" spans="1:4" ht="12.75">
      <c r="A8302">
        <v>3116</v>
      </c>
      <c r="B8302">
        <v>3134</v>
      </c>
      <c r="D8302">
        <v>0</v>
      </c>
    </row>
    <row r="8303" spans="1:4" ht="12.75">
      <c r="A8303">
        <v>3117</v>
      </c>
      <c r="B8303">
        <v>3104</v>
      </c>
      <c r="C8303" s="187">
        <v>3</v>
      </c>
      <c r="D8303">
        <v>0</v>
      </c>
    </row>
    <row r="8304" spans="1:4" ht="12.75">
      <c r="A8304">
        <v>3117</v>
      </c>
      <c r="B8304">
        <v>3105</v>
      </c>
      <c r="C8304" s="187">
        <v>7.599999904632568</v>
      </c>
      <c r="D8304">
        <v>0</v>
      </c>
    </row>
    <row r="8305" spans="1:4" ht="12.75">
      <c r="A8305">
        <v>3117</v>
      </c>
      <c r="B8305">
        <v>3108</v>
      </c>
      <c r="D8305">
        <v>0</v>
      </c>
    </row>
    <row r="8306" spans="1:4" ht="12.75">
      <c r="A8306">
        <v>3117</v>
      </c>
      <c r="B8306">
        <v>3110</v>
      </c>
      <c r="D8306">
        <v>0</v>
      </c>
    </row>
    <row r="8307" spans="1:4" ht="12.75">
      <c r="A8307">
        <v>3117</v>
      </c>
      <c r="B8307">
        <v>3115</v>
      </c>
      <c r="D8307">
        <v>0</v>
      </c>
    </row>
    <row r="8308" spans="1:4" ht="12.75">
      <c r="A8308">
        <v>3117</v>
      </c>
      <c r="B8308">
        <v>3116</v>
      </c>
      <c r="D8308">
        <v>0</v>
      </c>
    </row>
    <row r="8309" spans="1:4" ht="12.75">
      <c r="A8309">
        <v>3117</v>
      </c>
      <c r="B8309">
        <v>3123</v>
      </c>
      <c r="D8309">
        <v>0</v>
      </c>
    </row>
    <row r="8310" spans="1:4" ht="12.75">
      <c r="A8310">
        <v>3118</v>
      </c>
      <c r="B8310">
        <v>10</v>
      </c>
      <c r="D8310">
        <v>0</v>
      </c>
    </row>
    <row r="8311" spans="1:4" ht="12.75">
      <c r="A8311">
        <v>3118</v>
      </c>
      <c r="B8311">
        <v>34</v>
      </c>
      <c r="C8311" s="187">
        <v>9.600000381469727</v>
      </c>
      <c r="D8311">
        <v>0</v>
      </c>
    </row>
    <row r="8312" spans="1:4" ht="12.75">
      <c r="A8312">
        <v>3118</v>
      </c>
      <c r="B8312">
        <v>36</v>
      </c>
      <c r="C8312" s="187">
        <v>6.5</v>
      </c>
      <c r="D8312">
        <v>0</v>
      </c>
    </row>
    <row r="8313" spans="1:4" ht="12.75">
      <c r="A8313">
        <v>3118</v>
      </c>
      <c r="B8313">
        <v>40</v>
      </c>
      <c r="D8313">
        <v>0</v>
      </c>
    </row>
    <row r="8314" spans="1:4" ht="12.75">
      <c r="A8314">
        <v>3118</v>
      </c>
      <c r="B8314">
        <v>42</v>
      </c>
      <c r="C8314" s="187">
        <v>7.599999904632568</v>
      </c>
      <c r="D8314">
        <v>0</v>
      </c>
    </row>
    <row r="8315" spans="1:4" ht="12.75">
      <c r="A8315">
        <v>3118</v>
      </c>
      <c r="B8315">
        <v>44</v>
      </c>
      <c r="D8315">
        <v>0</v>
      </c>
    </row>
    <row r="8316" spans="1:4" ht="12.75">
      <c r="A8316">
        <v>3118</v>
      </c>
      <c r="B8316">
        <v>46</v>
      </c>
      <c r="D8316">
        <v>0</v>
      </c>
    </row>
    <row r="8317" spans="1:4" ht="12.75">
      <c r="A8317">
        <v>3118</v>
      </c>
      <c r="B8317">
        <v>48</v>
      </c>
      <c r="D8317">
        <v>0</v>
      </c>
    </row>
    <row r="8318" spans="1:4" ht="12.75">
      <c r="A8318">
        <v>3118</v>
      </c>
      <c r="B8318">
        <v>50</v>
      </c>
      <c r="D8318">
        <v>0</v>
      </c>
    </row>
    <row r="8319" spans="1:4" ht="12.75">
      <c r="A8319">
        <v>3118</v>
      </c>
      <c r="B8319">
        <v>158</v>
      </c>
      <c r="D8319">
        <v>0</v>
      </c>
    </row>
    <row r="8320" spans="1:4" ht="12.75">
      <c r="A8320">
        <v>3118</v>
      </c>
      <c r="B8320">
        <v>160</v>
      </c>
      <c r="D8320">
        <v>0</v>
      </c>
    </row>
    <row r="8321" spans="1:4" ht="12.75">
      <c r="A8321">
        <v>3118</v>
      </c>
      <c r="B8321">
        <v>3106</v>
      </c>
      <c r="D8321">
        <v>0</v>
      </c>
    </row>
    <row r="8322" spans="1:4" ht="12.75">
      <c r="A8322">
        <v>3118</v>
      </c>
      <c r="B8322">
        <v>3108</v>
      </c>
      <c r="D8322">
        <v>0</v>
      </c>
    </row>
    <row r="8323" spans="1:4" ht="12.75">
      <c r="A8323">
        <v>3118</v>
      </c>
      <c r="B8323">
        <v>3109</v>
      </c>
      <c r="D8323">
        <v>0</v>
      </c>
    </row>
    <row r="8324" spans="1:4" ht="12.75">
      <c r="A8324">
        <v>3118</v>
      </c>
      <c r="B8324">
        <v>3113</v>
      </c>
      <c r="D8324">
        <v>0</v>
      </c>
    </row>
    <row r="8325" spans="1:4" ht="12.75">
      <c r="A8325">
        <v>3118</v>
      </c>
      <c r="B8325">
        <v>3120</v>
      </c>
      <c r="D8325">
        <v>0</v>
      </c>
    </row>
    <row r="8326" spans="1:4" ht="12.75">
      <c r="A8326">
        <v>3118</v>
      </c>
      <c r="B8326">
        <v>3124</v>
      </c>
      <c r="D8326">
        <v>0</v>
      </c>
    </row>
    <row r="8327" spans="1:4" ht="12.75">
      <c r="A8327">
        <v>3118</v>
      </c>
      <c r="B8327">
        <v>3128</v>
      </c>
      <c r="D8327">
        <v>0</v>
      </c>
    </row>
    <row r="8328" spans="1:4" ht="12.75">
      <c r="A8328">
        <v>3118</v>
      </c>
      <c r="B8328">
        <v>3134</v>
      </c>
      <c r="D8328">
        <v>0</v>
      </c>
    </row>
    <row r="8329" spans="1:4" ht="12.75">
      <c r="A8329">
        <v>3118</v>
      </c>
      <c r="B8329">
        <v>3136</v>
      </c>
      <c r="D8329">
        <v>0</v>
      </c>
    </row>
    <row r="8330" spans="1:4" ht="12.75">
      <c r="A8330">
        <v>3119</v>
      </c>
      <c r="B8330">
        <v>2</v>
      </c>
      <c r="D8330">
        <v>0</v>
      </c>
    </row>
    <row r="8331" spans="1:4" ht="12.75">
      <c r="A8331">
        <v>3119</v>
      </c>
      <c r="B8331">
        <v>6</v>
      </c>
      <c r="D8331">
        <v>0</v>
      </c>
    </row>
    <row r="8332" spans="1:4" ht="12.75">
      <c r="A8332">
        <v>3119</v>
      </c>
      <c r="B8332">
        <v>8</v>
      </c>
      <c r="D8332">
        <v>0</v>
      </c>
    </row>
    <row r="8333" spans="1:4" ht="12.75">
      <c r="A8333">
        <v>3119</v>
      </c>
      <c r="B8333">
        <v>16</v>
      </c>
      <c r="C8333" s="187">
        <v>39.29999923706055</v>
      </c>
      <c r="D8333">
        <v>0</v>
      </c>
    </row>
    <row r="8334" spans="1:4" ht="12.75">
      <c r="A8334">
        <v>3119</v>
      </c>
      <c r="B8334">
        <v>18</v>
      </c>
      <c r="C8334" s="187">
        <v>40.400001525878906</v>
      </c>
      <c r="D8334">
        <v>0</v>
      </c>
    </row>
    <row r="8335" spans="1:4" ht="12.75">
      <c r="A8335">
        <v>3119</v>
      </c>
      <c r="B8335">
        <v>3104</v>
      </c>
      <c r="D8335">
        <v>0</v>
      </c>
    </row>
    <row r="8336" spans="1:4" ht="12.75">
      <c r="A8336">
        <v>3119</v>
      </c>
      <c r="B8336">
        <v>3106</v>
      </c>
      <c r="D8336">
        <v>0</v>
      </c>
    </row>
    <row r="8337" spans="1:4" ht="12.75">
      <c r="A8337">
        <v>3119</v>
      </c>
      <c r="B8337">
        <v>3108</v>
      </c>
      <c r="D8337">
        <v>0</v>
      </c>
    </row>
    <row r="8338" spans="1:4" ht="12.75">
      <c r="A8338">
        <v>3119</v>
      </c>
      <c r="B8338">
        <v>3109</v>
      </c>
      <c r="D8338">
        <v>0</v>
      </c>
    </row>
    <row r="8339" spans="1:4" ht="12.75">
      <c r="A8339">
        <v>3119</v>
      </c>
      <c r="B8339">
        <v>3115</v>
      </c>
      <c r="C8339" s="187">
        <v>7</v>
      </c>
      <c r="D8339">
        <v>0</v>
      </c>
    </row>
    <row r="8340" spans="1:4" ht="12.75">
      <c r="A8340">
        <v>3120</v>
      </c>
      <c r="B8340">
        <v>10</v>
      </c>
      <c r="D8340">
        <v>0</v>
      </c>
    </row>
    <row r="8341" spans="1:4" ht="12.75">
      <c r="A8341">
        <v>3120</v>
      </c>
      <c r="B8341">
        <v>32</v>
      </c>
      <c r="C8341" s="187">
        <v>24.5</v>
      </c>
      <c r="D8341">
        <v>0</v>
      </c>
    </row>
    <row r="8342" spans="1:4" ht="12.75">
      <c r="A8342">
        <v>3120</v>
      </c>
      <c r="B8342">
        <v>34</v>
      </c>
      <c r="C8342" s="187">
        <v>21.700000762939453</v>
      </c>
      <c r="D8342">
        <v>0</v>
      </c>
    </row>
    <row r="8343" spans="1:4" ht="12.75">
      <c r="A8343">
        <v>3120</v>
      </c>
      <c r="B8343">
        <v>36</v>
      </c>
      <c r="C8343" s="187">
        <v>21.100000381469727</v>
      </c>
      <c r="D8343">
        <v>0</v>
      </c>
    </row>
    <row r="8344" spans="1:4" ht="12.75">
      <c r="A8344">
        <v>3120</v>
      </c>
      <c r="B8344">
        <v>44</v>
      </c>
      <c r="C8344" s="187">
        <v>24</v>
      </c>
      <c r="D8344">
        <v>0</v>
      </c>
    </row>
    <row r="8345" spans="1:4" ht="12.75">
      <c r="A8345">
        <v>3120</v>
      </c>
      <c r="B8345">
        <v>46</v>
      </c>
      <c r="D8345">
        <v>0</v>
      </c>
    </row>
    <row r="8346" spans="1:4" ht="12.75">
      <c r="A8346">
        <v>3120</v>
      </c>
      <c r="B8346">
        <v>158</v>
      </c>
      <c r="D8346">
        <v>0</v>
      </c>
    </row>
    <row r="8347" spans="1:4" ht="12.75">
      <c r="A8347">
        <v>3120</v>
      </c>
      <c r="B8347">
        <v>160</v>
      </c>
      <c r="D8347">
        <v>0</v>
      </c>
    </row>
    <row r="8348" spans="1:4" ht="12.75">
      <c r="A8348">
        <v>3120</v>
      </c>
      <c r="B8348">
        <v>3106</v>
      </c>
      <c r="D8348">
        <v>0</v>
      </c>
    </row>
    <row r="8349" spans="1:4" ht="12.75">
      <c r="A8349">
        <v>3120</v>
      </c>
      <c r="B8349">
        <v>3109</v>
      </c>
      <c r="D8349">
        <v>0</v>
      </c>
    </row>
    <row r="8350" spans="1:4" ht="12.75">
      <c r="A8350">
        <v>3120</v>
      </c>
      <c r="B8350">
        <v>3113</v>
      </c>
      <c r="D8350">
        <v>0</v>
      </c>
    </row>
    <row r="8351" spans="1:4" ht="12.75">
      <c r="A8351">
        <v>3120</v>
      </c>
      <c r="B8351">
        <v>3118</v>
      </c>
      <c r="D8351">
        <v>0</v>
      </c>
    </row>
    <row r="8352" spans="1:4" ht="12.75">
      <c r="A8352">
        <v>3120</v>
      </c>
      <c r="B8352">
        <v>3121</v>
      </c>
      <c r="D8352">
        <v>0</v>
      </c>
    </row>
    <row r="8353" spans="1:4" ht="12.75">
      <c r="A8353">
        <v>3120</v>
      </c>
      <c r="B8353">
        <v>3124</v>
      </c>
      <c r="D8353">
        <v>0</v>
      </c>
    </row>
    <row r="8354" spans="1:4" ht="12.75">
      <c r="A8354">
        <v>3120</v>
      </c>
      <c r="B8354">
        <v>3126</v>
      </c>
      <c r="D8354">
        <v>0</v>
      </c>
    </row>
    <row r="8355" spans="1:4" ht="12.75">
      <c r="A8355">
        <v>3120</v>
      </c>
      <c r="B8355">
        <v>3128</v>
      </c>
      <c r="D8355">
        <v>0</v>
      </c>
    </row>
    <row r="8356" spans="1:4" ht="12.75">
      <c r="A8356">
        <v>3120</v>
      </c>
      <c r="B8356">
        <v>3134</v>
      </c>
      <c r="D8356">
        <v>0</v>
      </c>
    </row>
    <row r="8357" spans="1:4" ht="12.75">
      <c r="A8357">
        <v>3120</v>
      </c>
      <c r="B8357">
        <v>3136</v>
      </c>
      <c r="D8357">
        <v>0</v>
      </c>
    </row>
    <row r="8358" spans="1:4" ht="12.75">
      <c r="A8358">
        <v>3120</v>
      </c>
      <c r="B8358">
        <v>3137</v>
      </c>
      <c r="D8358">
        <v>0</v>
      </c>
    </row>
    <row r="8359" spans="1:4" ht="12.75">
      <c r="A8359">
        <v>3120</v>
      </c>
      <c r="B8359">
        <v>3138</v>
      </c>
      <c r="D8359">
        <v>0</v>
      </c>
    </row>
    <row r="8360" spans="1:4" ht="12.75">
      <c r="A8360">
        <v>3121</v>
      </c>
      <c r="B8360">
        <v>160</v>
      </c>
      <c r="D8360">
        <v>0</v>
      </c>
    </row>
    <row r="8361" spans="1:4" ht="12.75">
      <c r="A8361">
        <v>3121</v>
      </c>
      <c r="B8361">
        <v>3120</v>
      </c>
      <c r="D8361">
        <v>0</v>
      </c>
    </row>
    <row r="8362" spans="1:4" ht="12.75">
      <c r="A8362">
        <v>3121</v>
      </c>
      <c r="B8362">
        <v>3122</v>
      </c>
      <c r="D8362">
        <v>0</v>
      </c>
    </row>
    <row r="8363" spans="1:4" ht="12.75">
      <c r="A8363">
        <v>3121</v>
      </c>
      <c r="B8363">
        <v>3126</v>
      </c>
      <c r="D8363">
        <v>0</v>
      </c>
    </row>
    <row r="8364" spans="1:4" ht="12.75">
      <c r="A8364">
        <v>3121</v>
      </c>
      <c r="B8364">
        <v>3128</v>
      </c>
      <c r="D8364">
        <v>0</v>
      </c>
    </row>
    <row r="8365" spans="1:4" ht="12.75">
      <c r="A8365">
        <v>3121</v>
      </c>
      <c r="B8365">
        <v>3130</v>
      </c>
      <c r="D8365">
        <v>0</v>
      </c>
    </row>
    <row r="8366" spans="1:4" ht="12.75">
      <c r="A8366">
        <v>3121</v>
      </c>
      <c r="B8366">
        <v>3134</v>
      </c>
      <c r="D8366">
        <v>0</v>
      </c>
    </row>
    <row r="8367" spans="1:4" ht="12.75">
      <c r="A8367">
        <v>3121</v>
      </c>
      <c r="B8367">
        <v>3136</v>
      </c>
      <c r="D8367">
        <v>0</v>
      </c>
    </row>
    <row r="8368" spans="1:4" ht="12.75">
      <c r="A8368">
        <v>3121</v>
      </c>
      <c r="B8368">
        <v>3137</v>
      </c>
      <c r="D8368">
        <v>0</v>
      </c>
    </row>
    <row r="8369" spans="1:4" ht="12.75">
      <c r="A8369">
        <v>3121</v>
      </c>
      <c r="B8369">
        <v>3138</v>
      </c>
      <c r="D8369">
        <v>0</v>
      </c>
    </row>
    <row r="8370" spans="1:4" ht="12.75">
      <c r="A8370">
        <v>3121</v>
      </c>
      <c r="B8370">
        <v>3146</v>
      </c>
      <c r="D8370">
        <v>0</v>
      </c>
    </row>
    <row r="8371" spans="1:4" ht="12.75">
      <c r="A8371">
        <v>3121</v>
      </c>
      <c r="B8371">
        <v>3147</v>
      </c>
      <c r="D8371">
        <v>0</v>
      </c>
    </row>
    <row r="8372" spans="1:4" ht="12.75">
      <c r="A8372">
        <v>3122</v>
      </c>
      <c r="B8372">
        <v>3111</v>
      </c>
      <c r="D8372">
        <v>0</v>
      </c>
    </row>
    <row r="8373" spans="1:4" ht="12.75">
      <c r="A8373">
        <v>3122</v>
      </c>
      <c r="B8373">
        <v>3114</v>
      </c>
      <c r="D8373">
        <v>0</v>
      </c>
    </row>
    <row r="8374" spans="1:4" ht="12.75">
      <c r="A8374">
        <v>3122</v>
      </c>
      <c r="B8374">
        <v>3116</v>
      </c>
      <c r="D8374">
        <v>0</v>
      </c>
    </row>
    <row r="8375" spans="1:4" ht="12.75">
      <c r="A8375">
        <v>3122</v>
      </c>
      <c r="B8375">
        <v>3121</v>
      </c>
      <c r="D8375">
        <v>0</v>
      </c>
    </row>
    <row r="8376" spans="1:4" ht="12.75">
      <c r="A8376">
        <v>3122</v>
      </c>
      <c r="B8376">
        <v>3126</v>
      </c>
      <c r="D8376">
        <v>0</v>
      </c>
    </row>
    <row r="8377" spans="1:4" ht="12.75">
      <c r="A8377">
        <v>3122</v>
      </c>
      <c r="B8377">
        <v>3130</v>
      </c>
      <c r="D8377">
        <v>0</v>
      </c>
    </row>
    <row r="8378" spans="1:4" ht="12.75">
      <c r="A8378">
        <v>3122</v>
      </c>
      <c r="B8378">
        <v>3131</v>
      </c>
      <c r="D8378">
        <v>0</v>
      </c>
    </row>
    <row r="8379" spans="1:4" ht="12.75">
      <c r="A8379">
        <v>3122</v>
      </c>
      <c r="B8379">
        <v>3134</v>
      </c>
      <c r="D8379">
        <v>0</v>
      </c>
    </row>
    <row r="8380" spans="1:4" ht="12.75">
      <c r="A8380">
        <v>3122</v>
      </c>
      <c r="B8380">
        <v>3136</v>
      </c>
      <c r="D8380">
        <v>0</v>
      </c>
    </row>
    <row r="8381" spans="1:4" ht="12.75">
      <c r="A8381">
        <v>3122</v>
      </c>
      <c r="B8381">
        <v>3138</v>
      </c>
      <c r="D8381">
        <v>0</v>
      </c>
    </row>
    <row r="8382" spans="1:4" ht="12.75">
      <c r="A8382">
        <v>3122</v>
      </c>
      <c r="B8382">
        <v>3143</v>
      </c>
      <c r="D8382">
        <v>0</v>
      </c>
    </row>
    <row r="8383" spans="1:4" ht="12.75">
      <c r="A8383">
        <v>3123</v>
      </c>
      <c r="B8383">
        <v>3104</v>
      </c>
      <c r="D8383">
        <v>0</v>
      </c>
    </row>
    <row r="8384" spans="1:4" ht="12.75">
      <c r="A8384">
        <v>3123</v>
      </c>
      <c r="B8384">
        <v>3105</v>
      </c>
      <c r="D8384">
        <v>0</v>
      </c>
    </row>
    <row r="8385" spans="1:4" ht="12.75">
      <c r="A8385">
        <v>3123</v>
      </c>
      <c r="B8385">
        <v>3107</v>
      </c>
      <c r="D8385">
        <v>0</v>
      </c>
    </row>
    <row r="8386" spans="1:4" ht="12.75">
      <c r="A8386">
        <v>3123</v>
      </c>
      <c r="B8386">
        <v>3114</v>
      </c>
      <c r="D8386">
        <v>0</v>
      </c>
    </row>
    <row r="8387" spans="1:4" ht="12.75">
      <c r="A8387">
        <v>3123</v>
      </c>
      <c r="B8387">
        <v>3117</v>
      </c>
      <c r="D8387">
        <v>0</v>
      </c>
    </row>
    <row r="8388" spans="1:4" ht="12.75">
      <c r="A8388">
        <v>3124</v>
      </c>
      <c r="B8388">
        <v>10</v>
      </c>
      <c r="D8388">
        <v>0</v>
      </c>
    </row>
    <row r="8389" spans="1:4" ht="12.75">
      <c r="A8389">
        <v>3124</v>
      </c>
      <c r="B8389">
        <v>28</v>
      </c>
      <c r="D8389">
        <v>0</v>
      </c>
    </row>
    <row r="8390" spans="1:4" ht="12.75">
      <c r="A8390">
        <v>3124</v>
      </c>
      <c r="B8390">
        <v>32</v>
      </c>
      <c r="D8390">
        <v>0</v>
      </c>
    </row>
    <row r="8391" spans="1:4" ht="12.75">
      <c r="A8391">
        <v>3124</v>
      </c>
      <c r="B8391">
        <v>34</v>
      </c>
      <c r="D8391">
        <v>0</v>
      </c>
    </row>
    <row r="8392" spans="1:4" ht="12.75">
      <c r="A8392">
        <v>3124</v>
      </c>
      <c r="B8392">
        <v>36</v>
      </c>
      <c r="D8392">
        <v>0</v>
      </c>
    </row>
    <row r="8393" spans="1:4" ht="12.75">
      <c r="A8393">
        <v>3124</v>
      </c>
      <c r="B8393">
        <v>42</v>
      </c>
      <c r="D8393">
        <v>0</v>
      </c>
    </row>
    <row r="8394" spans="1:4" ht="12.75">
      <c r="A8394">
        <v>3124</v>
      </c>
      <c r="B8394">
        <v>44</v>
      </c>
      <c r="D8394">
        <v>0</v>
      </c>
    </row>
    <row r="8395" spans="1:4" ht="12.75">
      <c r="A8395">
        <v>3124</v>
      </c>
      <c r="B8395">
        <v>46</v>
      </c>
      <c r="D8395">
        <v>0</v>
      </c>
    </row>
    <row r="8396" spans="1:4" ht="12.75">
      <c r="A8396">
        <v>3124</v>
      </c>
      <c r="B8396">
        <v>48</v>
      </c>
      <c r="D8396">
        <v>0</v>
      </c>
    </row>
    <row r="8397" spans="1:4" ht="12.75">
      <c r="A8397">
        <v>3124</v>
      </c>
      <c r="B8397">
        <v>160</v>
      </c>
      <c r="D8397">
        <v>0</v>
      </c>
    </row>
    <row r="8398" spans="1:4" ht="12.75">
      <c r="A8398">
        <v>3124</v>
      </c>
      <c r="B8398">
        <v>3106</v>
      </c>
      <c r="D8398">
        <v>0</v>
      </c>
    </row>
    <row r="8399" spans="1:4" ht="12.75">
      <c r="A8399">
        <v>3124</v>
      </c>
      <c r="B8399">
        <v>3108</v>
      </c>
      <c r="D8399">
        <v>0</v>
      </c>
    </row>
    <row r="8400" spans="1:4" ht="12.75">
      <c r="A8400">
        <v>3124</v>
      </c>
      <c r="B8400">
        <v>3109</v>
      </c>
      <c r="D8400">
        <v>0</v>
      </c>
    </row>
    <row r="8401" spans="1:4" ht="12.75">
      <c r="A8401">
        <v>3124</v>
      </c>
      <c r="B8401">
        <v>3113</v>
      </c>
      <c r="D8401">
        <v>0</v>
      </c>
    </row>
    <row r="8402" spans="1:4" ht="12.75">
      <c r="A8402">
        <v>3124</v>
      </c>
      <c r="B8402">
        <v>3118</v>
      </c>
      <c r="D8402">
        <v>0</v>
      </c>
    </row>
    <row r="8403" spans="1:4" ht="12.75">
      <c r="A8403">
        <v>3124</v>
      </c>
      <c r="B8403">
        <v>3120</v>
      </c>
      <c r="D8403">
        <v>0</v>
      </c>
    </row>
    <row r="8404" spans="1:4" ht="12.75">
      <c r="A8404">
        <v>3124</v>
      </c>
      <c r="B8404">
        <v>3126</v>
      </c>
      <c r="D8404">
        <v>0</v>
      </c>
    </row>
    <row r="8405" spans="1:4" ht="12.75">
      <c r="A8405">
        <v>3124</v>
      </c>
      <c r="B8405">
        <v>3128</v>
      </c>
      <c r="D8405">
        <v>0</v>
      </c>
    </row>
    <row r="8406" spans="1:4" ht="12.75">
      <c r="A8406">
        <v>3124</v>
      </c>
      <c r="B8406">
        <v>3134</v>
      </c>
      <c r="D8406">
        <v>0</v>
      </c>
    </row>
    <row r="8407" spans="1:4" ht="12.75">
      <c r="A8407">
        <v>3124</v>
      </c>
      <c r="B8407">
        <v>3136</v>
      </c>
      <c r="D8407">
        <v>0</v>
      </c>
    </row>
    <row r="8408" spans="1:4" ht="12.75">
      <c r="A8408">
        <v>3124</v>
      </c>
      <c r="B8408">
        <v>3137</v>
      </c>
      <c r="D8408">
        <v>0</v>
      </c>
    </row>
    <row r="8409" spans="1:4" ht="12.75">
      <c r="A8409">
        <v>3124</v>
      </c>
      <c r="B8409">
        <v>3138</v>
      </c>
      <c r="D8409">
        <v>0</v>
      </c>
    </row>
    <row r="8410" spans="1:4" ht="12.75">
      <c r="A8410">
        <v>3126</v>
      </c>
      <c r="B8410">
        <v>3111</v>
      </c>
      <c r="D8410">
        <v>0</v>
      </c>
    </row>
    <row r="8411" spans="1:4" ht="12.75">
      <c r="A8411">
        <v>3126</v>
      </c>
      <c r="B8411">
        <v>3120</v>
      </c>
      <c r="D8411">
        <v>0</v>
      </c>
    </row>
    <row r="8412" spans="1:4" ht="12.75">
      <c r="A8412">
        <v>3126</v>
      </c>
      <c r="B8412">
        <v>3121</v>
      </c>
      <c r="D8412">
        <v>0</v>
      </c>
    </row>
    <row r="8413" spans="1:4" ht="12.75">
      <c r="A8413">
        <v>3126</v>
      </c>
      <c r="B8413">
        <v>3122</v>
      </c>
      <c r="D8413">
        <v>0</v>
      </c>
    </row>
    <row r="8414" spans="1:4" ht="12.75">
      <c r="A8414">
        <v>3126</v>
      </c>
      <c r="B8414">
        <v>3124</v>
      </c>
      <c r="D8414">
        <v>0</v>
      </c>
    </row>
    <row r="8415" spans="1:4" ht="12.75">
      <c r="A8415">
        <v>3126</v>
      </c>
      <c r="B8415">
        <v>3128</v>
      </c>
      <c r="D8415">
        <v>0</v>
      </c>
    </row>
    <row r="8416" spans="1:4" ht="12.75">
      <c r="A8416">
        <v>3126</v>
      </c>
      <c r="B8416">
        <v>3130</v>
      </c>
      <c r="D8416">
        <v>0</v>
      </c>
    </row>
    <row r="8417" spans="1:4" ht="12.75">
      <c r="A8417">
        <v>3126</v>
      </c>
      <c r="B8417">
        <v>3131</v>
      </c>
      <c r="D8417">
        <v>0</v>
      </c>
    </row>
    <row r="8418" spans="1:4" ht="12.75">
      <c r="A8418">
        <v>3126</v>
      </c>
      <c r="B8418">
        <v>3134</v>
      </c>
      <c r="D8418">
        <v>0</v>
      </c>
    </row>
    <row r="8419" spans="1:4" ht="12.75">
      <c r="A8419">
        <v>3126</v>
      </c>
      <c r="B8419">
        <v>3136</v>
      </c>
      <c r="D8419">
        <v>0</v>
      </c>
    </row>
    <row r="8420" spans="1:4" ht="12.75">
      <c r="A8420">
        <v>3126</v>
      </c>
      <c r="B8420">
        <v>3140</v>
      </c>
      <c r="D8420">
        <v>0</v>
      </c>
    </row>
    <row r="8421" spans="1:4" ht="12.75">
      <c r="A8421">
        <v>3126</v>
      </c>
      <c r="B8421">
        <v>3142</v>
      </c>
      <c r="D8421">
        <v>0</v>
      </c>
    </row>
    <row r="8422" spans="1:4" ht="12.75">
      <c r="A8422">
        <v>3126</v>
      </c>
      <c r="B8422">
        <v>3145</v>
      </c>
      <c r="D8422">
        <v>0</v>
      </c>
    </row>
    <row r="8423" spans="1:4" ht="12.75">
      <c r="A8423">
        <v>3126</v>
      </c>
      <c r="B8423">
        <v>3146</v>
      </c>
      <c r="D8423">
        <v>0</v>
      </c>
    </row>
    <row r="8424" spans="1:4" ht="12.75">
      <c r="A8424">
        <v>3128</v>
      </c>
      <c r="B8424">
        <v>36</v>
      </c>
      <c r="C8424" s="187">
        <v>20.899999618530273</v>
      </c>
      <c r="D8424">
        <v>0</v>
      </c>
    </row>
    <row r="8425" spans="1:4" ht="12.75">
      <c r="A8425">
        <v>3128</v>
      </c>
      <c r="B8425">
        <v>38</v>
      </c>
      <c r="C8425" s="187">
        <v>23.600000381469727</v>
      </c>
      <c r="D8425">
        <v>0</v>
      </c>
    </row>
    <row r="8426" spans="1:4" ht="12.75">
      <c r="A8426">
        <v>3128</v>
      </c>
      <c r="B8426">
        <v>42</v>
      </c>
      <c r="C8426" s="187">
        <v>17</v>
      </c>
      <c r="D8426">
        <v>0</v>
      </c>
    </row>
    <row r="8427" spans="1:4" ht="12.75">
      <c r="A8427">
        <v>3128</v>
      </c>
      <c r="B8427">
        <v>44</v>
      </c>
      <c r="C8427" s="187">
        <v>12.399999618530273</v>
      </c>
      <c r="D8427">
        <v>0</v>
      </c>
    </row>
    <row r="8428" spans="1:4" ht="12.75">
      <c r="A8428">
        <v>3128</v>
      </c>
      <c r="B8428">
        <v>46</v>
      </c>
      <c r="C8428" s="187">
        <v>11.300000190734863</v>
      </c>
      <c r="D8428">
        <v>0</v>
      </c>
    </row>
    <row r="8429" spans="1:4" ht="12.75">
      <c r="A8429">
        <v>3128</v>
      </c>
      <c r="B8429">
        <v>48</v>
      </c>
      <c r="C8429" s="187">
        <v>10.399999618530273</v>
      </c>
      <c r="D8429">
        <v>0</v>
      </c>
    </row>
    <row r="8430" spans="1:4" ht="12.75">
      <c r="A8430">
        <v>3128</v>
      </c>
      <c r="B8430">
        <v>50</v>
      </c>
      <c r="C8430" s="187">
        <v>9.199999809265137</v>
      </c>
      <c r="D8430">
        <v>0</v>
      </c>
    </row>
    <row r="8431" spans="1:4" ht="12.75">
      <c r="A8431">
        <v>3128</v>
      </c>
      <c r="B8431">
        <v>52</v>
      </c>
      <c r="C8431" s="187">
        <v>16.5</v>
      </c>
      <c r="D8431">
        <v>0</v>
      </c>
    </row>
    <row r="8432" spans="1:4" ht="12.75">
      <c r="A8432">
        <v>3128</v>
      </c>
      <c r="B8432">
        <v>160</v>
      </c>
      <c r="D8432">
        <v>0</v>
      </c>
    </row>
    <row r="8433" spans="1:4" ht="12.75">
      <c r="A8433">
        <v>3128</v>
      </c>
      <c r="B8433">
        <v>162</v>
      </c>
      <c r="D8433">
        <v>0</v>
      </c>
    </row>
    <row r="8434" spans="1:4" ht="12.75">
      <c r="A8434">
        <v>3128</v>
      </c>
      <c r="B8434">
        <v>3118</v>
      </c>
      <c r="D8434">
        <v>0</v>
      </c>
    </row>
    <row r="8435" spans="1:4" ht="12.75">
      <c r="A8435">
        <v>3128</v>
      </c>
      <c r="B8435">
        <v>3120</v>
      </c>
      <c r="D8435">
        <v>0</v>
      </c>
    </row>
    <row r="8436" spans="1:4" ht="12.75">
      <c r="A8436">
        <v>3128</v>
      </c>
      <c r="B8436">
        <v>3121</v>
      </c>
      <c r="D8436">
        <v>0</v>
      </c>
    </row>
    <row r="8437" spans="1:4" ht="12.75">
      <c r="A8437">
        <v>3128</v>
      </c>
      <c r="B8437">
        <v>3124</v>
      </c>
      <c r="D8437">
        <v>0</v>
      </c>
    </row>
    <row r="8438" spans="1:4" ht="12.75">
      <c r="A8438">
        <v>3128</v>
      </c>
      <c r="B8438">
        <v>3126</v>
      </c>
      <c r="D8438">
        <v>0</v>
      </c>
    </row>
    <row r="8439" spans="1:4" ht="12.75">
      <c r="A8439">
        <v>3128</v>
      </c>
      <c r="B8439">
        <v>3136</v>
      </c>
      <c r="D8439">
        <v>0</v>
      </c>
    </row>
    <row r="8440" spans="1:4" ht="12.75">
      <c r="A8440">
        <v>3128</v>
      </c>
      <c r="B8440">
        <v>3137</v>
      </c>
      <c r="D8440">
        <v>0</v>
      </c>
    </row>
    <row r="8441" spans="1:4" ht="12.75">
      <c r="A8441">
        <v>3128</v>
      </c>
      <c r="B8441">
        <v>3138</v>
      </c>
      <c r="D8441">
        <v>0</v>
      </c>
    </row>
    <row r="8442" spans="1:4" ht="12.75">
      <c r="A8442">
        <v>3129</v>
      </c>
      <c r="B8442">
        <v>3111</v>
      </c>
      <c r="C8442" s="187">
        <v>17</v>
      </c>
      <c r="D8442">
        <v>0</v>
      </c>
    </row>
    <row r="8443" spans="1:4" ht="12.75">
      <c r="A8443">
        <v>3129</v>
      </c>
      <c r="B8443">
        <v>3116</v>
      </c>
      <c r="C8443" s="187">
        <v>20.399999618530273</v>
      </c>
      <c r="D8443">
        <v>0</v>
      </c>
    </row>
    <row r="8444" spans="1:4" ht="12.75">
      <c r="A8444">
        <v>3129</v>
      </c>
      <c r="B8444">
        <v>3130</v>
      </c>
      <c r="C8444" s="187">
        <v>4.099999904632568</v>
      </c>
      <c r="D8444">
        <v>0</v>
      </c>
    </row>
    <row r="8445" spans="1:4" ht="12.75">
      <c r="A8445">
        <v>3130</v>
      </c>
      <c r="B8445">
        <v>3111</v>
      </c>
      <c r="D8445">
        <v>0</v>
      </c>
    </row>
    <row r="8446" spans="1:4" ht="12.75">
      <c r="A8446">
        <v>3130</v>
      </c>
      <c r="B8446">
        <v>3116</v>
      </c>
      <c r="D8446">
        <v>0</v>
      </c>
    </row>
    <row r="8447" spans="1:4" ht="12.75">
      <c r="A8447">
        <v>3130</v>
      </c>
      <c r="B8447">
        <v>3121</v>
      </c>
      <c r="D8447">
        <v>0</v>
      </c>
    </row>
    <row r="8448" spans="1:4" ht="12.75">
      <c r="A8448">
        <v>3130</v>
      </c>
      <c r="B8448">
        <v>3122</v>
      </c>
      <c r="D8448">
        <v>0</v>
      </c>
    </row>
    <row r="8449" spans="1:4" ht="12.75">
      <c r="A8449">
        <v>3130</v>
      </c>
      <c r="B8449">
        <v>3126</v>
      </c>
      <c r="D8449">
        <v>0</v>
      </c>
    </row>
    <row r="8450" spans="1:4" ht="12.75">
      <c r="A8450">
        <v>3130</v>
      </c>
      <c r="B8450">
        <v>3129</v>
      </c>
      <c r="C8450" s="187">
        <v>4.099999904632568</v>
      </c>
      <c r="D8450">
        <v>0</v>
      </c>
    </row>
    <row r="8451" spans="1:4" ht="12.75">
      <c r="A8451">
        <v>3130</v>
      </c>
      <c r="B8451">
        <v>3131</v>
      </c>
      <c r="D8451">
        <v>0</v>
      </c>
    </row>
    <row r="8452" spans="1:4" ht="12.75">
      <c r="A8452">
        <v>3130</v>
      </c>
      <c r="B8452">
        <v>3134</v>
      </c>
      <c r="D8452">
        <v>0</v>
      </c>
    </row>
    <row r="8453" spans="1:4" ht="12.75">
      <c r="A8453">
        <v>3130</v>
      </c>
      <c r="B8453">
        <v>3143</v>
      </c>
      <c r="D8453">
        <v>0</v>
      </c>
    </row>
    <row r="8454" spans="1:4" ht="12.75">
      <c r="A8454">
        <v>3130</v>
      </c>
      <c r="B8454">
        <v>3145</v>
      </c>
      <c r="D8454">
        <v>0</v>
      </c>
    </row>
    <row r="8455" spans="1:4" ht="12.75">
      <c r="A8455">
        <v>3131</v>
      </c>
      <c r="B8455">
        <v>3111</v>
      </c>
      <c r="D8455">
        <v>0</v>
      </c>
    </row>
    <row r="8456" spans="1:4" ht="12.75">
      <c r="A8456">
        <v>3131</v>
      </c>
      <c r="B8456">
        <v>3116</v>
      </c>
      <c r="D8456">
        <v>0</v>
      </c>
    </row>
    <row r="8457" spans="1:4" ht="12.75">
      <c r="A8457">
        <v>3131</v>
      </c>
      <c r="B8457">
        <v>3122</v>
      </c>
      <c r="D8457">
        <v>0</v>
      </c>
    </row>
    <row r="8458" spans="1:4" ht="12.75">
      <c r="A8458">
        <v>3131</v>
      </c>
      <c r="B8458">
        <v>3126</v>
      </c>
      <c r="D8458">
        <v>0</v>
      </c>
    </row>
    <row r="8459" spans="1:4" ht="12.75">
      <c r="A8459">
        <v>3131</v>
      </c>
      <c r="B8459">
        <v>3130</v>
      </c>
      <c r="D8459">
        <v>0</v>
      </c>
    </row>
    <row r="8460" spans="1:4" ht="12.75">
      <c r="A8460">
        <v>3131</v>
      </c>
      <c r="B8460">
        <v>3134</v>
      </c>
      <c r="D8460">
        <v>0</v>
      </c>
    </row>
    <row r="8461" spans="1:4" ht="12.75">
      <c r="A8461">
        <v>3131</v>
      </c>
      <c r="B8461">
        <v>3140</v>
      </c>
      <c r="D8461">
        <v>0</v>
      </c>
    </row>
    <row r="8462" spans="1:4" ht="12.75">
      <c r="A8462">
        <v>3131</v>
      </c>
      <c r="B8462">
        <v>3143</v>
      </c>
      <c r="D8462">
        <v>0</v>
      </c>
    </row>
    <row r="8463" spans="1:4" ht="12.75">
      <c r="A8463">
        <v>3131</v>
      </c>
      <c r="B8463">
        <v>3145</v>
      </c>
      <c r="D8463">
        <v>0</v>
      </c>
    </row>
    <row r="8464" spans="1:4" ht="12.75">
      <c r="A8464">
        <v>3131</v>
      </c>
      <c r="B8464">
        <v>3146</v>
      </c>
      <c r="D8464">
        <v>0</v>
      </c>
    </row>
    <row r="8465" spans="1:4" ht="12.75">
      <c r="A8465">
        <v>3131</v>
      </c>
      <c r="B8465">
        <v>3150</v>
      </c>
      <c r="D8465">
        <v>0</v>
      </c>
    </row>
    <row r="8466" spans="1:4" ht="12.75">
      <c r="A8466">
        <v>3134</v>
      </c>
      <c r="B8466">
        <v>46</v>
      </c>
      <c r="D8466">
        <v>0</v>
      </c>
    </row>
    <row r="8467" spans="1:4" ht="12.75">
      <c r="A8467">
        <v>3134</v>
      </c>
      <c r="B8467">
        <v>3111</v>
      </c>
      <c r="D8467">
        <v>0</v>
      </c>
    </row>
    <row r="8468" spans="1:4" ht="12.75">
      <c r="A8468">
        <v>3134</v>
      </c>
      <c r="B8468">
        <v>3116</v>
      </c>
      <c r="D8468">
        <v>0</v>
      </c>
    </row>
    <row r="8469" spans="1:4" ht="12.75">
      <c r="A8469">
        <v>3134</v>
      </c>
      <c r="B8469">
        <v>3118</v>
      </c>
      <c r="D8469">
        <v>0</v>
      </c>
    </row>
    <row r="8470" spans="1:4" ht="12.75">
      <c r="A8470">
        <v>3134</v>
      </c>
      <c r="B8470">
        <v>3120</v>
      </c>
      <c r="D8470">
        <v>0</v>
      </c>
    </row>
    <row r="8471" spans="1:4" ht="12.75">
      <c r="A8471">
        <v>3134</v>
      </c>
      <c r="B8471">
        <v>3121</v>
      </c>
      <c r="D8471">
        <v>0</v>
      </c>
    </row>
    <row r="8472" spans="1:4" ht="12.75">
      <c r="A8472">
        <v>3134</v>
      </c>
      <c r="B8472">
        <v>3122</v>
      </c>
      <c r="D8472">
        <v>0</v>
      </c>
    </row>
    <row r="8473" spans="1:4" ht="12.75">
      <c r="A8473">
        <v>3134</v>
      </c>
      <c r="B8473">
        <v>3124</v>
      </c>
      <c r="D8473">
        <v>0</v>
      </c>
    </row>
    <row r="8474" spans="1:4" ht="12.75">
      <c r="A8474">
        <v>3134</v>
      </c>
      <c r="B8474">
        <v>3126</v>
      </c>
      <c r="D8474">
        <v>0</v>
      </c>
    </row>
    <row r="8475" spans="1:4" ht="12.75">
      <c r="A8475">
        <v>3134</v>
      </c>
      <c r="B8475">
        <v>3130</v>
      </c>
      <c r="D8475">
        <v>0</v>
      </c>
    </row>
    <row r="8476" spans="1:4" ht="12.75">
      <c r="A8476">
        <v>3134</v>
      </c>
      <c r="B8476">
        <v>3131</v>
      </c>
      <c r="D8476">
        <v>0</v>
      </c>
    </row>
    <row r="8477" spans="1:4" ht="12.75">
      <c r="A8477">
        <v>3134</v>
      </c>
      <c r="B8477">
        <v>3136</v>
      </c>
      <c r="D8477">
        <v>0</v>
      </c>
    </row>
    <row r="8478" spans="1:4" ht="12.75">
      <c r="A8478">
        <v>3134</v>
      </c>
      <c r="B8478">
        <v>3137</v>
      </c>
      <c r="D8478">
        <v>0</v>
      </c>
    </row>
    <row r="8479" spans="1:4" ht="12.75">
      <c r="A8479">
        <v>3134</v>
      </c>
      <c r="B8479">
        <v>3140</v>
      </c>
      <c r="D8479">
        <v>0</v>
      </c>
    </row>
    <row r="8480" spans="1:4" ht="12.75">
      <c r="A8480">
        <v>3134</v>
      </c>
      <c r="B8480">
        <v>3141</v>
      </c>
      <c r="D8480">
        <v>0</v>
      </c>
    </row>
    <row r="8481" spans="1:4" ht="12.75">
      <c r="A8481">
        <v>3134</v>
      </c>
      <c r="B8481">
        <v>3143</v>
      </c>
      <c r="D8481">
        <v>0</v>
      </c>
    </row>
    <row r="8482" spans="1:4" ht="12.75">
      <c r="A8482">
        <v>3134</v>
      </c>
      <c r="B8482">
        <v>3145</v>
      </c>
      <c r="D8482">
        <v>0</v>
      </c>
    </row>
    <row r="8483" spans="1:4" ht="12.75">
      <c r="A8483">
        <v>3134</v>
      </c>
      <c r="B8483">
        <v>3146</v>
      </c>
      <c r="D8483">
        <v>0</v>
      </c>
    </row>
    <row r="8484" spans="1:4" ht="12.75">
      <c r="A8484">
        <v>3134</v>
      </c>
      <c r="B8484">
        <v>3147</v>
      </c>
      <c r="D8484">
        <v>0</v>
      </c>
    </row>
    <row r="8485" spans="1:4" ht="12.75">
      <c r="A8485">
        <v>3134</v>
      </c>
      <c r="B8485">
        <v>3156</v>
      </c>
      <c r="D8485">
        <v>0</v>
      </c>
    </row>
    <row r="8486" spans="1:4" ht="12.75">
      <c r="A8486">
        <v>3136</v>
      </c>
      <c r="B8486">
        <v>42</v>
      </c>
      <c r="D8486">
        <v>0</v>
      </c>
    </row>
    <row r="8487" spans="1:4" ht="12.75">
      <c r="A8487">
        <v>3136</v>
      </c>
      <c r="B8487">
        <v>44</v>
      </c>
      <c r="D8487">
        <v>0</v>
      </c>
    </row>
    <row r="8488" spans="1:4" ht="12.75">
      <c r="A8488">
        <v>3136</v>
      </c>
      <c r="B8488">
        <v>46</v>
      </c>
      <c r="D8488">
        <v>0</v>
      </c>
    </row>
    <row r="8489" spans="1:4" ht="12.75">
      <c r="A8489">
        <v>3136</v>
      </c>
      <c r="B8489">
        <v>162</v>
      </c>
      <c r="D8489">
        <v>0</v>
      </c>
    </row>
    <row r="8490" spans="1:4" ht="12.75">
      <c r="A8490">
        <v>3136</v>
      </c>
      <c r="B8490">
        <v>3118</v>
      </c>
      <c r="D8490">
        <v>0</v>
      </c>
    </row>
    <row r="8491" spans="1:4" ht="12.75">
      <c r="A8491">
        <v>3136</v>
      </c>
      <c r="B8491">
        <v>3120</v>
      </c>
      <c r="D8491">
        <v>0</v>
      </c>
    </row>
    <row r="8492" spans="1:4" ht="12.75">
      <c r="A8492">
        <v>3136</v>
      </c>
      <c r="B8492">
        <v>3121</v>
      </c>
      <c r="D8492">
        <v>0</v>
      </c>
    </row>
    <row r="8493" spans="1:4" ht="12.75">
      <c r="A8493">
        <v>3136</v>
      </c>
      <c r="B8493">
        <v>3122</v>
      </c>
      <c r="D8493">
        <v>0</v>
      </c>
    </row>
    <row r="8494" spans="1:4" ht="12.75">
      <c r="A8494">
        <v>3136</v>
      </c>
      <c r="B8494">
        <v>3124</v>
      </c>
      <c r="D8494">
        <v>0</v>
      </c>
    </row>
    <row r="8495" spans="1:4" ht="12.75">
      <c r="A8495">
        <v>3136</v>
      </c>
      <c r="B8495">
        <v>3126</v>
      </c>
      <c r="D8495">
        <v>0</v>
      </c>
    </row>
    <row r="8496" spans="1:4" ht="12.75">
      <c r="A8496">
        <v>3136</v>
      </c>
      <c r="B8496">
        <v>3128</v>
      </c>
      <c r="D8496">
        <v>0</v>
      </c>
    </row>
    <row r="8497" spans="1:4" ht="12.75">
      <c r="A8497">
        <v>3136</v>
      </c>
      <c r="B8497">
        <v>3134</v>
      </c>
      <c r="D8497">
        <v>0</v>
      </c>
    </row>
    <row r="8498" spans="1:4" ht="12.75">
      <c r="A8498">
        <v>3136</v>
      </c>
      <c r="B8498">
        <v>3137</v>
      </c>
      <c r="D8498">
        <v>0</v>
      </c>
    </row>
    <row r="8499" spans="1:4" ht="12.75">
      <c r="A8499">
        <v>3136</v>
      </c>
      <c r="B8499">
        <v>3138</v>
      </c>
      <c r="D8499">
        <v>0</v>
      </c>
    </row>
    <row r="8500" spans="1:4" ht="12.75">
      <c r="A8500">
        <v>3136</v>
      </c>
      <c r="B8500">
        <v>3140</v>
      </c>
      <c r="D8500">
        <v>0</v>
      </c>
    </row>
    <row r="8501" spans="1:4" ht="12.75">
      <c r="A8501">
        <v>3136</v>
      </c>
      <c r="B8501">
        <v>3142</v>
      </c>
      <c r="D8501">
        <v>0</v>
      </c>
    </row>
    <row r="8502" spans="1:4" ht="12.75">
      <c r="A8502">
        <v>3136</v>
      </c>
      <c r="B8502">
        <v>3143</v>
      </c>
      <c r="D8502">
        <v>0</v>
      </c>
    </row>
    <row r="8503" spans="1:4" ht="12.75">
      <c r="A8503">
        <v>3136</v>
      </c>
      <c r="B8503">
        <v>3146</v>
      </c>
      <c r="D8503">
        <v>0</v>
      </c>
    </row>
    <row r="8504" spans="1:4" ht="12.75">
      <c r="A8504">
        <v>3136</v>
      </c>
      <c r="B8504">
        <v>3147</v>
      </c>
      <c r="D8504">
        <v>0</v>
      </c>
    </row>
    <row r="8505" spans="1:4" ht="12.75">
      <c r="A8505">
        <v>3136</v>
      </c>
      <c r="B8505">
        <v>3150</v>
      </c>
      <c r="D8505">
        <v>0</v>
      </c>
    </row>
    <row r="8506" spans="1:4" ht="12.75">
      <c r="A8506">
        <v>3137</v>
      </c>
      <c r="B8506">
        <v>42</v>
      </c>
      <c r="D8506">
        <v>0</v>
      </c>
    </row>
    <row r="8507" spans="1:4" ht="12.75">
      <c r="A8507">
        <v>3137</v>
      </c>
      <c r="B8507">
        <v>44</v>
      </c>
      <c r="D8507">
        <v>0</v>
      </c>
    </row>
    <row r="8508" spans="1:4" ht="12.75">
      <c r="A8508">
        <v>3137</v>
      </c>
      <c r="B8508">
        <v>162</v>
      </c>
      <c r="D8508">
        <v>0</v>
      </c>
    </row>
    <row r="8509" spans="1:4" ht="12.75">
      <c r="A8509">
        <v>3137</v>
      </c>
      <c r="B8509">
        <v>165</v>
      </c>
      <c r="D8509">
        <v>0</v>
      </c>
    </row>
    <row r="8510" spans="1:4" ht="12.75">
      <c r="A8510">
        <v>3137</v>
      </c>
      <c r="B8510">
        <v>3120</v>
      </c>
      <c r="D8510">
        <v>0</v>
      </c>
    </row>
    <row r="8511" spans="1:4" ht="12.75">
      <c r="A8511">
        <v>3137</v>
      </c>
      <c r="B8511">
        <v>3121</v>
      </c>
      <c r="D8511">
        <v>0</v>
      </c>
    </row>
    <row r="8512" spans="1:4" ht="12.75">
      <c r="A8512">
        <v>3137</v>
      </c>
      <c r="B8512">
        <v>3124</v>
      </c>
      <c r="D8512">
        <v>0</v>
      </c>
    </row>
    <row r="8513" spans="1:4" ht="12.75">
      <c r="A8513">
        <v>3137</v>
      </c>
      <c r="B8513">
        <v>3128</v>
      </c>
      <c r="D8513">
        <v>0</v>
      </c>
    </row>
    <row r="8514" spans="1:4" ht="12.75">
      <c r="A8514">
        <v>3137</v>
      </c>
      <c r="B8514">
        <v>3134</v>
      </c>
      <c r="D8514">
        <v>0</v>
      </c>
    </row>
    <row r="8515" spans="1:4" ht="12.75">
      <c r="A8515">
        <v>3137</v>
      </c>
      <c r="B8515">
        <v>3136</v>
      </c>
      <c r="D8515">
        <v>0</v>
      </c>
    </row>
    <row r="8516" spans="1:4" ht="12.75">
      <c r="A8516">
        <v>3137</v>
      </c>
      <c r="B8516">
        <v>3138</v>
      </c>
      <c r="D8516">
        <v>0</v>
      </c>
    </row>
    <row r="8517" spans="1:4" ht="12.75">
      <c r="A8517">
        <v>3137</v>
      </c>
      <c r="B8517">
        <v>3140</v>
      </c>
      <c r="D8517">
        <v>0</v>
      </c>
    </row>
    <row r="8518" spans="1:4" ht="12.75">
      <c r="A8518">
        <v>3137</v>
      </c>
      <c r="B8518">
        <v>3141</v>
      </c>
      <c r="D8518">
        <v>0</v>
      </c>
    </row>
    <row r="8519" spans="1:4" ht="12.75">
      <c r="A8519">
        <v>3137</v>
      </c>
      <c r="B8519">
        <v>3142</v>
      </c>
      <c r="D8519">
        <v>0</v>
      </c>
    </row>
    <row r="8520" spans="1:4" ht="12.75">
      <c r="A8520">
        <v>3137</v>
      </c>
      <c r="B8520">
        <v>3143</v>
      </c>
      <c r="D8520">
        <v>0</v>
      </c>
    </row>
    <row r="8521" spans="1:4" ht="12.75">
      <c r="A8521">
        <v>3137</v>
      </c>
      <c r="B8521">
        <v>3150</v>
      </c>
      <c r="D8521">
        <v>0</v>
      </c>
    </row>
    <row r="8522" spans="1:4" ht="12.75">
      <c r="A8522">
        <v>3137</v>
      </c>
      <c r="B8522">
        <v>3154</v>
      </c>
      <c r="D8522">
        <v>0</v>
      </c>
    </row>
    <row r="8523" spans="1:4" ht="12.75">
      <c r="A8523">
        <v>3138</v>
      </c>
      <c r="B8523">
        <v>36</v>
      </c>
      <c r="D8523">
        <v>0</v>
      </c>
    </row>
    <row r="8524" spans="1:4" ht="12.75">
      <c r="A8524">
        <v>3138</v>
      </c>
      <c r="B8524">
        <v>48</v>
      </c>
      <c r="D8524">
        <v>0</v>
      </c>
    </row>
    <row r="8525" spans="1:4" ht="12.75">
      <c r="A8525">
        <v>3138</v>
      </c>
      <c r="B8525">
        <v>50</v>
      </c>
      <c r="D8525">
        <v>0</v>
      </c>
    </row>
    <row r="8526" spans="1:4" ht="12.75">
      <c r="A8526">
        <v>3138</v>
      </c>
      <c r="B8526">
        <v>52</v>
      </c>
      <c r="D8526">
        <v>0</v>
      </c>
    </row>
    <row r="8527" spans="1:4" ht="12.75">
      <c r="A8527">
        <v>3138</v>
      </c>
      <c r="B8527">
        <v>54</v>
      </c>
      <c r="D8527">
        <v>0</v>
      </c>
    </row>
    <row r="8528" spans="1:4" ht="12.75">
      <c r="A8528">
        <v>3138</v>
      </c>
      <c r="B8528">
        <v>58</v>
      </c>
      <c r="D8528">
        <v>0</v>
      </c>
    </row>
    <row r="8529" spans="1:4" ht="12.75">
      <c r="A8529">
        <v>3138</v>
      </c>
      <c r="B8529">
        <v>62</v>
      </c>
      <c r="D8529">
        <v>0</v>
      </c>
    </row>
    <row r="8530" spans="1:4" ht="12.75">
      <c r="A8530">
        <v>3138</v>
      </c>
      <c r="B8530">
        <v>165</v>
      </c>
      <c r="D8530">
        <v>0</v>
      </c>
    </row>
    <row r="8531" spans="1:4" ht="12.75">
      <c r="A8531">
        <v>3138</v>
      </c>
      <c r="B8531">
        <v>166</v>
      </c>
      <c r="D8531">
        <v>0</v>
      </c>
    </row>
    <row r="8532" spans="1:4" ht="12.75">
      <c r="A8532">
        <v>3138</v>
      </c>
      <c r="B8532">
        <v>167</v>
      </c>
      <c r="D8532">
        <v>0</v>
      </c>
    </row>
    <row r="8533" spans="1:4" ht="12.75">
      <c r="A8533">
        <v>3138</v>
      </c>
      <c r="B8533">
        <v>3120</v>
      </c>
      <c r="D8533">
        <v>0</v>
      </c>
    </row>
    <row r="8534" spans="1:4" ht="12.75">
      <c r="A8534">
        <v>3138</v>
      </c>
      <c r="B8534">
        <v>3121</v>
      </c>
      <c r="D8534">
        <v>0</v>
      </c>
    </row>
    <row r="8535" spans="1:4" ht="12.75">
      <c r="A8535">
        <v>3138</v>
      </c>
      <c r="B8535">
        <v>3122</v>
      </c>
      <c r="D8535">
        <v>0</v>
      </c>
    </row>
    <row r="8536" spans="1:4" ht="12.75">
      <c r="A8536">
        <v>3138</v>
      </c>
      <c r="B8536">
        <v>3124</v>
      </c>
      <c r="D8536">
        <v>0</v>
      </c>
    </row>
    <row r="8537" spans="1:4" ht="12.75">
      <c r="A8537">
        <v>3138</v>
      </c>
      <c r="B8537">
        <v>3128</v>
      </c>
      <c r="D8537">
        <v>0</v>
      </c>
    </row>
    <row r="8538" spans="1:4" ht="12.75">
      <c r="A8538">
        <v>3138</v>
      </c>
      <c r="B8538">
        <v>3136</v>
      </c>
      <c r="D8538">
        <v>0</v>
      </c>
    </row>
    <row r="8539" spans="1:4" ht="12.75">
      <c r="A8539">
        <v>3138</v>
      </c>
      <c r="B8539">
        <v>3137</v>
      </c>
      <c r="D8539">
        <v>0</v>
      </c>
    </row>
    <row r="8540" spans="1:4" ht="12.75">
      <c r="A8540">
        <v>3138</v>
      </c>
      <c r="B8540">
        <v>3141</v>
      </c>
      <c r="C8540" s="187">
        <v>14.199999809265137</v>
      </c>
      <c r="D8540">
        <v>0</v>
      </c>
    </row>
    <row r="8541" spans="1:4" ht="12.75">
      <c r="A8541">
        <v>3138</v>
      </c>
      <c r="B8541">
        <v>3142</v>
      </c>
      <c r="C8541" s="187">
        <v>14.699999809265137</v>
      </c>
      <c r="D8541">
        <v>0</v>
      </c>
    </row>
    <row r="8542" spans="1:4" ht="12.75">
      <c r="A8542">
        <v>3138</v>
      </c>
      <c r="B8542">
        <v>3144</v>
      </c>
      <c r="C8542" s="187">
        <v>9.600000381469727</v>
      </c>
      <c r="D8542">
        <v>0</v>
      </c>
    </row>
    <row r="8543" spans="1:4" ht="12.75">
      <c r="A8543">
        <v>3138</v>
      </c>
      <c r="B8543">
        <v>3148</v>
      </c>
      <c r="D8543">
        <v>0</v>
      </c>
    </row>
    <row r="8544" spans="1:4" ht="12.75">
      <c r="A8544">
        <v>3138</v>
      </c>
      <c r="B8544">
        <v>3159</v>
      </c>
      <c r="D8544">
        <v>0</v>
      </c>
    </row>
    <row r="8545" spans="1:4" ht="12.75">
      <c r="A8545">
        <v>3140</v>
      </c>
      <c r="B8545">
        <v>3126</v>
      </c>
      <c r="D8545">
        <v>0</v>
      </c>
    </row>
    <row r="8546" spans="1:4" ht="12.75">
      <c r="A8546">
        <v>3140</v>
      </c>
      <c r="B8546">
        <v>3131</v>
      </c>
      <c r="D8546">
        <v>0</v>
      </c>
    </row>
    <row r="8547" spans="1:4" ht="12.75">
      <c r="A8547">
        <v>3140</v>
      </c>
      <c r="B8547">
        <v>3134</v>
      </c>
      <c r="D8547">
        <v>0</v>
      </c>
    </row>
    <row r="8548" spans="1:4" ht="12.75">
      <c r="A8548">
        <v>3140</v>
      </c>
      <c r="B8548">
        <v>3136</v>
      </c>
      <c r="D8548">
        <v>0</v>
      </c>
    </row>
    <row r="8549" spans="1:4" ht="12.75">
      <c r="A8549">
        <v>3140</v>
      </c>
      <c r="B8549">
        <v>3137</v>
      </c>
      <c r="D8549">
        <v>0</v>
      </c>
    </row>
    <row r="8550" spans="1:4" ht="12.75">
      <c r="A8550">
        <v>3140</v>
      </c>
      <c r="B8550">
        <v>3141</v>
      </c>
      <c r="D8550">
        <v>0</v>
      </c>
    </row>
    <row r="8551" spans="1:4" ht="12.75">
      <c r="A8551">
        <v>3140</v>
      </c>
      <c r="B8551">
        <v>3142</v>
      </c>
      <c r="D8551">
        <v>0</v>
      </c>
    </row>
    <row r="8552" spans="1:4" ht="12.75">
      <c r="A8552">
        <v>3140</v>
      </c>
      <c r="B8552">
        <v>3143</v>
      </c>
      <c r="D8552">
        <v>0</v>
      </c>
    </row>
    <row r="8553" spans="1:4" ht="12.75">
      <c r="A8553">
        <v>3140</v>
      </c>
      <c r="B8553">
        <v>3145</v>
      </c>
      <c r="D8553">
        <v>0</v>
      </c>
    </row>
    <row r="8554" spans="1:4" ht="12.75">
      <c r="A8554">
        <v>3140</v>
      </c>
      <c r="B8554">
        <v>3146</v>
      </c>
      <c r="D8554">
        <v>0</v>
      </c>
    </row>
    <row r="8555" spans="1:4" ht="12.75">
      <c r="A8555">
        <v>3140</v>
      </c>
      <c r="B8555">
        <v>3147</v>
      </c>
      <c r="D8555">
        <v>0</v>
      </c>
    </row>
    <row r="8556" spans="1:4" ht="12.75">
      <c r="A8556">
        <v>3140</v>
      </c>
      <c r="B8556">
        <v>3150</v>
      </c>
      <c r="D8556">
        <v>0</v>
      </c>
    </row>
    <row r="8557" spans="1:4" ht="12.75">
      <c r="A8557">
        <v>3140</v>
      </c>
      <c r="B8557">
        <v>3154</v>
      </c>
      <c r="D8557">
        <v>0</v>
      </c>
    </row>
    <row r="8558" spans="1:4" ht="12.75">
      <c r="A8558">
        <v>3140</v>
      </c>
      <c r="B8558">
        <v>3155</v>
      </c>
      <c r="D8558">
        <v>0</v>
      </c>
    </row>
    <row r="8559" spans="1:4" ht="12.75">
      <c r="A8559">
        <v>3140</v>
      </c>
      <c r="B8559">
        <v>3156</v>
      </c>
      <c r="D8559">
        <v>0</v>
      </c>
    </row>
    <row r="8560" spans="1:4" ht="12.75">
      <c r="A8560">
        <v>3140</v>
      </c>
      <c r="B8560">
        <v>3157</v>
      </c>
      <c r="D8560">
        <v>0</v>
      </c>
    </row>
    <row r="8561" spans="1:4" ht="12.75">
      <c r="A8561">
        <v>3141</v>
      </c>
      <c r="B8561">
        <v>3134</v>
      </c>
      <c r="D8561">
        <v>0</v>
      </c>
    </row>
    <row r="8562" spans="1:4" ht="12.75">
      <c r="A8562">
        <v>3141</v>
      </c>
      <c r="B8562">
        <v>3137</v>
      </c>
      <c r="D8562">
        <v>0</v>
      </c>
    </row>
    <row r="8563" spans="1:4" ht="12.75">
      <c r="A8563">
        <v>3141</v>
      </c>
      <c r="B8563">
        <v>3138</v>
      </c>
      <c r="C8563" s="187">
        <v>14.199999809265137</v>
      </c>
      <c r="D8563">
        <v>0</v>
      </c>
    </row>
    <row r="8564" spans="1:4" ht="12.75">
      <c r="A8564">
        <v>3141</v>
      </c>
      <c r="B8564">
        <v>3140</v>
      </c>
      <c r="D8564">
        <v>0</v>
      </c>
    </row>
    <row r="8565" spans="1:4" ht="12.75">
      <c r="A8565">
        <v>3141</v>
      </c>
      <c r="B8565">
        <v>3142</v>
      </c>
      <c r="C8565" s="187">
        <v>4.900000095367432</v>
      </c>
      <c r="D8565">
        <v>0</v>
      </c>
    </row>
    <row r="8566" spans="1:4" ht="12.75">
      <c r="A8566">
        <v>3141</v>
      </c>
      <c r="B8566">
        <v>3144</v>
      </c>
      <c r="C8566" s="187">
        <v>7</v>
      </c>
      <c r="D8566">
        <v>0</v>
      </c>
    </row>
    <row r="8567" spans="1:4" ht="12.75">
      <c r="A8567">
        <v>3141</v>
      </c>
      <c r="B8567">
        <v>3146</v>
      </c>
      <c r="D8567">
        <v>0</v>
      </c>
    </row>
    <row r="8568" spans="1:4" ht="12.75">
      <c r="A8568">
        <v>3142</v>
      </c>
      <c r="B8568">
        <v>3126</v>
      </c>
      <c r="D8568">
        <v>0</v>
      </c>
    </row>
    <row r="8569" spans="1:4" ht="12.75">
      <c r="A8569">
        <v>3142</v>
      </c>
      <c r="B8569">
        <v>3136</v>
      </c>
      <c r="D8569">
        <v>0</v>
      </c>
    </row>
    <row r="8570" spans="1:4" ht="12.75">
      <c r="A8570">
        <v>3142</v>
      </c>
      <c r="B8570">
        <v>3137</v>
      </c>
      <c r="D8570">
        <v>0</v>
      </c>
    </row>
    <row r="8571" spans="1:4" ht="12.75">
      <c r="A8571">
        <v>3142</v>
      </c>
      <c r="B8571">
        <v>3138</v>
      </c>
      <c r="C8571" s="187">
        <v>14.699999809265137</v>
      </c>
      <c r="D8571">
        <v>0</v>
      </c>
    </row>
    <row r="8572" spans="1:4" ht="12.75">
      <c r="A8572">
        <v>3142</v>
      </c>
      <c r="B8572">
        <v>3140</v>
      </c>
      <c r="D8572">
        <v>0</v>
      </c>
    </row>
    <row r="8573" spans="1:4" ht="12.75">
      <c r="A8573">
        <v>3142</v>
      </c>
      <c r="B8573">
        <v>3141</v>
      </c>
      <c r="C8573" s="187">
        <v>4.900000095367432</v>
      </c>
      <c r="D8573">
        <v>0</v>
      </c>
    </row>
    <row r="8574" spans="1:4" ht="12.75">
      <c r="A8574">
        <v>3142</v>
      </c>
      <c r="B8574">
        <v>3144</v>
      </c>
      <c r="D8574">
        <v>0</v>
      </c>
    </row>
    <row r="8575" spans="1:4" ht="12.75">
      <c r="A8575">
        <v>3142</v>
      </c>
      <c r="B8575">
        <v>3145</v>
      </c>
      <c r="D8575">
        <v>0</v>
      </c>
    </row>
    <row r="8576" spans="1:4" ht="12.75">
      <c r="A8576">
        <v>3142</v>
      </c>
      <c r="B8576">
        <v>3146</v>
      </c>
      <c r="D8576">
        <v>0</v>
      </c>
    </row>
    <row r="8577" spans="1:4" ht="12.75">
      <c r="A8577">
        <v>3142</v>
      </c>
      <c r="B8577">
        <v>3150</v>
      </c>
      <c r="D8577">
        <v>0</v>
      </c>
    </row>
    <row r="8578" spans="1:4" ht="12.75">
      <c r="A8578">
        <v>3142</v>
      </c>
      <c r="B8578">
        <v>3154</v>
      </c>
      <c r="D8578">
        <v>0</v>
      </c>
    </row>
    <row r="8579" spans="1:4" ht="12.75">
      <c r="A8579">
        <v>3142</v>
      </c>
      <c r="B8579">
        <v>3158</v>
      </c>
      <c r="D8579">
        <v>0</v>
      </c>
    </row>
    <row r="8580" spans="1:4" ht="12.75">
      <c r="A8580">
        <v>3142</v>
      </c>
      <c r="B8580">
        <v>3159</v>
      </c>
      <c r="D8580">
        <v>0</v>
      </c>
    </row>
    <row r="8581" spans="1:4" ht="12.75">
      <c r="A8581">
        <v>3143</v>
      </c>
      <c r="B8581">
        <v>3122</v>
      </c>
      <c r="D8581">
        <v>0</v>
      </c>
    </row>
    <row r="8582" spans="1:4" ht="12.75">
      <c r="A8582">
        <v>3143</v>
      </c>
      <c r="B8582">
        <v>3130</v>
      </c>
      <c r="D8582">
        <v>0</v>
      </c>
    </row>
    <row r="8583" spans="1:4" ht="12.75">
      <c r="A8583">
        <v>3143</v>
      </c>
      <c r="B8583">
        <v>3131</v>
      </c>
      <c r="D8583">
        <v>0</v>
      </c>
    </row>
    <row r="8584" spans="1:4" ht="12.75">
      <c r="A8584">
        <v>3143</v>
      </c>
      <c r="B8584">
        <v>3134</v>
      </c>
      <c r="D8584">
        <v>0</v>
      </c>
    </row>
    <row r="8585" spans="1:4" ht="12.75">
      <c r="A8585">
        <v>3143</v>
      </c>
      <c r="B8585">
        <v>3136</v>
      </c>
      <c r="D8585">
        <v>0</v>
      </c>
    </row>
    <row r="8586" spans="1:4" ht="12.75">
      <c r="A8586">
        <v>3143</v>
      </c>
      <c r="B8586">
        <v>3137</v>
      </c>
      <c r="D8586">
        <v>0</v>
      </c>
    </row>
    <row r="8587" spans="1:4" ht="12.75">
      <c r="A8587">
        <v>3143</v>
      </c>
      <c r="B8587">
        <v>3140</v>
      </c>
      <c r="D8587">
        <v>0</v>
      </c>
    </row>
    <row r="8588" spans="1:4" ht="12.75">
      <c r="A8588">
        <v>3143</v>
      </c>
      <c r="B8588">
        <v>3145</v>
      </c>
      <c r="D8588">
        <v>0</v>
      </c>
    </row>
    <row r="8589" spans="1:4" ht="12.75">
      <c r="A8589">
        <v>3143</v>
      </c>
      <c r="B8589">
        <v>3146</v>
      </c>
      <c r="D8589">
        <v>0</v>
      </c>
    </row>
    <row r="8590" spans="1:4" ht="12.75">
      <c r="A8590">
        <v>3143</v>
      </c>
      <c r="B8590">
        <v>3147</v>
      </c>
      <c r="D8590">
        <v>0</v>
      </c>
    </row>
    <row r="8591" spans="1:4" ht="12.75">
      <c r="A8591">
        <v>3143</v>
      </c>
      <c r="B8591">
        <v>3150</v>
      </c>
      <c r="D8591">
        <v>0</v>
      </c>
    </row>
    <row r="8592" spans="1:4" ht="12.75">
      <c r="A8592">
        <v>3144</v>
      </c>
      <c r="B8592">
        <v>54</v>
      </c>
      <c r="D8592">
        <v>0</v>
      </c>
    </row>
    <row r="8593" spans="1:4" ht="12.75">
      <c r="A8593">
        <v>3144</v>
      </c>
      <c r="B8593">
        <v>60</v>
      </c>
      <c r="D8593">
        <v>0</v>
      </c>
    </row>
    <row r="8594" spans="1:4" ht="12.75">
      <c r="A8594">
        <v>3144</v>
      </c>
      <c r="B8594">
        <v>62</v>
      </c>
      <c r="D8594">
        <v>0</v>
      </c>
    </row>
    <row r="8595" spans="1:4" ht="12.75">
      <c r="A8595">
        <v>3144</v>
      </c>
      <c r="B8595">
        <v>3138</v>
      </c>
      <c r="C8595" s="187">
        <v>9.600000381469727</v>
      </c>
      <c r="D8595">
        <v>0</v>
      </c>
    </row>
    <row r="8596" spans="1:4" ht="12.75">
      <c r="A8596">
        <v>3144</v>
      </c>
      <c r="B8596">
        <v>3141</v>
      </c>
      <c r="C8596" s="187">
        <v>7</v>
      </c>
      <c r="D8596">
        <v>0</v>
      </c>
    </row>
    <row r="8597" spans="1:4" ht="12.75">
      <c r="A8597">
        <v>3144</v>
      </c>
      <c r="B8597">
        <v>3142</v>
      </c>
      <c r="D8597">
        <v>0</v>
      </c>
    </row>
    <row r="8598" spans="1:4" ht="12.75">
      <c r="A8598">
        <v>3144</v>
      </c>
      <c r="B8598">
        <v>3146</v>
      </c>
      <c r="D8598">
        <v>0</v>
      </c>
    </row>
    <row r="8599" spans="1:4" ht="12.75">
      <c r="A8599">
        <v>3144</v>
      </c>
      <c r="B8599">
        <v>3148</v>
      </c>
      <c r="D8599">
        <v>0</v>
      </c>
    </row>
    <row r="8600" spans="1:4" ht="12.75">
      <c r="A8600">
        <v>3144</v>
      </c>
      <c r="B8600">
        <v>3150</v>
      </c>
      <c r="D8600">
        <v>0</v>
      </c>
    </row>
    <row r="8601" spans="1:4" ht="12.75">
      <c r="A8601">
        <v>3144</v>
      </c>
      <c r="B8601">
        <v>3156</v>
      </c>
      <c r="D8601">
        <v>0</v>
      </c>
    </row>
    <row r="8602" spans="1:4" ht="12.75">
      <c r="A8602">
        <v>3144</v>
      </c>
      <c r="B8602">
        <v>3158</v>
      </c>
      <c r="D8602">
        <v>0</v>
      </c>
    </row>
    <row r="8603" spans="1:4" ht="12.75">
      <c r="A8603">
        <v>3144</v>
      </c>
      <c r="B8603">
        <v>3159</v>
      </c>
      <c r="D8603">
        <v>0</v>
      </c>
    </row>
    <row r="8604" spans="1:4" ht="12.75">
      <c r="A8604">
        <v>3145</v>
      </c>
      <c r="B8604">
        <v>3126</v>
      </c>
      <c r="D8604">
        <v>0</v>
      </c>
    </row>
    <row r="8605" spans="1:4" ht="12.75">
      <c r="A8605">
        <v>3145</v>
      </c>
      <c r="B8605">
        <v>3130</v>
      </c>
      <c r="D8605">
        <v>0</v>
      </c>
    </row>
    <row r="8606" spans="1:4" ht="12.75">
      <c r="A8606">
        <v>3145</v>
      </c>
      <c r="B8606">
        <v>3131</v>
      </c>
      <c r="D8606">
        <v>0</v>
      </c>
    </row>
    <row r="8607" spans="1:4" ht="12.75">
      <c r="A8607">
        <v>3145</v>
      </c>
      <c r="B8607">
        <v>3134</v>
      </c>
      <c r="D8607">
        <v>0</v>
      </c>
    </row>
    <row r="8608" spans="1:4" ht="12.75">
      <c r="A8608">
        <v>3145</v>
      </c>
      <c r="B8608">
        <v>3140</v>
      </c>
      <c r="D8608">
        <v>0</v>
      </c>
    </row>
    <row r="8609" spans="1:4" ht="12.75">
      <c r="A8609">
        <v>3145</v>
      </c>
      <c r="B8609">
        <v>3142</v>
      </c>
      <c r="D8609">
        <v>0</v>
      </c>
    </row>
    <row r="8610" spans="1:4" ht="12.75">
      <c r="A8610">
        <v>3145</v>
      </c>
      <c r="B8610">
        <v>3143</v>
      </c>
      <c r="D8610">
        <v>0</v>
      </c>
    </row>
    <row r="8611" spans="1:4" ht="12.75">
      <c r="A8611">
        <v>3145</v>
      </c>
      <c r="B8611">
        <v>3147</v>
      </c>
      <c r="D8611">
        <v>0</v>
      </c>
    </row>
    <row r="8612" spans="1:4" ht="12.75">
      <c r="A8612">
        <v>3146</v>
      </c>
      <c r="B8612">
        <v>3121</v>
      </c>
      <c r="D8612">
        <v>0</v>
      </c>
    </row>
    <row r="8613" spans="1:4" ht="12.75">
      <c r="A8613">
        <v>3146</v>
      </c>
      <c r="B8613">
        <v>3126</v>
      </c>
      <c r="D8613">
        <v>0</v>
      </c>
    </row>
    <row r="8614" spans="1:4" ht="12.75">
      <c r="A8614">
        <v>3146</v>
      </c>
      <c r="B8614">
        <v>3131</v>
      </c>
      <c r="D8614">
        <v>0</v>
      </c>
    </row>
    <row r="8615" spans="1:4" ht="12.75">
      <c r="A8615">
        <v>3146</v>
      </c>
      <c r="B8615">
        <v>3134</v>
      </c>
      <c r="D8615">
        <v>0</v>
      </c>
    </row>
    <row r="8616" spans="1:4" ht="12.75">
      <c r="A8616">
        <v>3146</v>
      </c>
      <c r="B8616">
        <v>3136</v>
      </c>
      <c r="D8616">
        <v>0</v>
      </c>
    </row>
    <row r="8617" spans="1:4" ht="12.75">
      <c r="A8617">
        <v>3146</v>
      </c>
      <c r="B8617">
        <v>3140</v>
      </c>
      <c r="D8617">
        <v>0</v>
      </c>
    </row>
    <row r="8618" spans="1:4" ht="12.75">
      <c r="A8618">
        <v>3146</v>
      </c>
      <c r="B8618">
        <v>3141</v>
      </c>
      <c r="D8618">
        <v>0</v>
      </c>
    </row>
    <row r="8619" spans="1:4" ht="12.75">
      <c r="A8619">
        <v>3146</v>
      </c>
      <c r="B8619">
        <v>3142</v>
      </c>
      <c r="D8619">
        <v>0</v>
      </c>
    </row>
    <row r="8620" spans="1:4" ht="12.75">
      <c r="A8620">
        <v>3146</v>
      </c>
      <c r="B8620">
        <v>3143</v>
      </c>
      <c r="D8620">
        <v>0</v>
      </c>
    </row>
    <row r="8621" spans="1:4" ht="12.75">
      <c r="A8621">
        <v>3146</v>
      </c>
      <c r="B8621">
        <v>3144</v>
      </c>
      <c r="D8621">
        <v>0</v>
      </c>
    </row>
    <row r="8622" spans="1:4" ht="12.75">
      <c r="A8622">
        <v>3146</v>
      </c>
      <c r="B8622">
        <v>3147</v>
      </c>
      <c r="D8622">
        <v>0</v>
      </c>
    </row>
    <row r="8623" spans="1:4" ht="12.75">
      <c r="A8623">
        <v>3146</v>
      </c>
      <c r="B8623">
        <v>3150</v>
      </c>
      <c r="D8623">
        <v>0</v>
      </c>
    </row>
    <row r="8624" spans="1:4" ht="12.75">
      <c r="A8624">
        <v>3146</v>
      </c>
      <c r="B8624">
        <v>3154</v>
      </c>
      <c r="D8624">
        <v>0</v>
      </c>
    </row>
    <row r="8625" spans="1:4" ht="12.75">
      <c r="A8625">
        <v>3146</v>
      </c>
      <c r="B8625">
        <v>3155</v>
      </c>
      <c r="D8625">
        <v>0</v>
      </c>
    </row>
    <row r="8626" spans="1:4" ht="12.75">
      <c r="A8626">
        <v>3146</v>
      </c>
      <c r="B8626">
        <v>3156</v>
      </c>
      <c r="D8626">
        <v>0</v>
      </c>
    </row>
    <row r="8627" spans="1:4" ht="12.75">
      <c r="A8627">
        <v>3146</v>
      </c>
      <c r="B8627">
        <v>3159</v>
      </c>
      <c r="D8627">
        <v>0</v>
      </c>
    </row>
    <row r="8628" spans="1:4" ht="12.75">
      <c r="A8628">
        <v>3147</v>
      </c>
      <c r="B8628">
        <v>3121</v>
      </c>
      <c r="D8628">
        <v>0</v>
      </c>
    </row>
    <row r="8629" spans="1:4" ht="12.75">
      <c r="A8629">
        <v>3147</v>
      </c>
      <c r="B8629">
        <v>3134</v>
      </c>
      <c r="D8629">
        <v>0</v>
      </c>
    </row>
    <row r="8630" spans="1:4" ht="12.75">
      <c r="A8630">
        <v>3147</v>
      </c>
      <c r="B8630">
        <v>3136</v>
      </c>
      <c r="D8630">
        <v>0</v>
      </c>
    </row>
    <row r="8631" spans="1:4" ht="12.75">
      <c r="A8631">
        <v>3147</v>
      </c>
      <c r="B8631">
        <v>3140</v>
      </c>
      <c r="D8631">
        <v>0</v>
      </c>
    </row>
    <row r="8632" spans="1:4" ht="12.75">
      <c r="A8632">
        <v>3147</v>
      </c>
      <c r="B8632">
        <v>3143</v>
      </c>
      <c r="D8632">
        <v>0</v>
      </c>
    </row>
    <row r="8633" spans="1:4" ht="12.75">
      <c r="A8633">
        <v>3147</v>
      </c>
      <c r="B8633">
        <v>3145</v>
      </c>
      <c r="D8633">
        <v>0</v>
      </c>
    </row>
    <row r="8634" spans="1:4" ht="12.75">
      <c r="A8634">
        <v>3147</v>
      </c>
      <c r="B8634">
        <v>3146</v>
      </c>
      <c r="D8634">
        <v>0</v>
      </c>
    </row>
    <row r="8635" spans="1:4" ht="12.75">
      <c r="A8635">
        <v>3147</v>
      </c>
      <c r="B8635">
        <v>3154</v>
      </c>
      <c r="C8635" s="187">
        <v>14.600000381469727</v>
      </c>
      <c r="D8635">
        <v>0</v>
      </c>
    </row>
    <row r="8636" spans="1:4" ht="12.75">
      <c r="A8636">
        <v>3147</v>
      </c>
      <c r="B8636">
        <v>3155</v>
      </c>
      <c r="C8636" s="187">
        <v>16.299999237060547</v>
      </c>
      <c r="D8636">
        <v>0</v>
      </c>
    </row>
    <row r="8637" spans="1:4" ht="12.75">
      <c r="A8637">
        <v>3148</v>
      </c>
      <c r="B8637">
        <v>50</v>
      </c>
      <c r="D8637">
        <v>0</v>
      </c>
    </row>
    <row r="8638" spans="1:4" ht="12.75">
      <c r="A8638">
        <v>3148</v>
      </c>
      <c r="B8638">
        <v>52</v>
      </c>
      <c r="D8638">
        <v>0</v>
      </c>
    </row>
    <row r="8639" spans="1:4" ht="12.75">
      <c r="A8639">
        <v>3148</v>
      </c>
      <c r="B8639">
        <v>54</v>
      </c>
      <c r="D8639">
        <v>0</v>
      </c>
    </row>
    <row r="8640" spans="1:4" ht="12.75">
      <c r="A8640">
        <v>3148</v>
      </c>
      <c r="B8640">
        <v>58</v>
      </c>
      <c r="D8640">
        <v>0</v>
      </c>
    </row>
    <row r="8641" spans="1:4" ht="12.75">
      <c r="A8641">
        <v>3148</v>
      </c>
      <c r="B8641">
        <v>60</v>
      </c>
      <c r="D8641">
        <v>0</v>
      </c>
    </row>
    <row r="8642" spans="1:4" ht="12.75">
      <c r="A8642">
        <v>3148</v>
      </c>
      <c r="B8642">
        <v>62</v>
      </c>
      <c r="D8642">
        <v>0</v>
      </c>
    </row>
    <row r="8643" spans="1:4" ht="12.75">
      <c r="A8643">
        <v>3148</v>
      </c>
      <c r="B8643">
        <v>70</v>
      </c>
      <c r="D8643">
        <v>0</v>
      </c>
    </row>
    <row r="8644" spans="1:4" ht="12.75">
      <c r="A8644">
        <v>3148</v>
      </c>
      <c r="B8644">
        <v>162</v>
      </c>
      <c r="D8644">
        <v>0</v>
      </c>
    </row>
    <row r="8645" spans="1:4" ht="12.75">
      <c r="A8645">
        <v>3148</v>
      </c>
      <c r="B8645">
        <v>165</v>
      </c>
      <c r="D8645">
        <v>0</v>
      </c>
    </row>
    <row r="8646" spans="1:4" ht="12.75">
      <c r="A8646">
        <v>3148</v>
      </c>
      <c r="B8646">
        <v>166</v>
      </c>
      <c r="D8646">
        <v>0</v>
      </c>
    </row>
    <row r="8647" spans="1:4" ht="12.75">
      <c r="A8647">
        <v>3148</v>
      </c>
      <c r="B8647">
        <v>167</v>
      </c>
      <c r="D8647">
        <v>0</v>
      </c>
    </row>
    <row r="8648" spans="1:4" ht="12.75">
      <c r="A8648">
        <v>3148</v>
      </c>
      <c r="B8648">
        <v>168</v>
      </c>
      <c r="D8648">
        <v>0</v>
      </c>
    </row>
    <row r="8649" spans="1:4" ht="12.75">
      <c r="A8649">
        <v>3148</v>
      </c>
      <c r="B8649">
        <v>169</v>
      </c>
      <c r="D8649">
        <v>0</v>
      </c>
    </row>
    <row r="8650" spans="1:4" ht="12.75">
      <c r="A8650">
        <v>3148</v>
      </c>
      <c r="B8650">
        <v>170</v>
      </c>
      <c r="D8650">
        <v>0</v>
      </c>
    </row>
    <row r="8651" spans="1:4" ht="12.75">
      <c r="A8651">
        <v>3148</v>
      </c>
      <c r="B8651">
        <v>3138</v>
      </c>
      <c r="D8651">
        <v>0</v>
      </c>
    </row>
    <row r="8652" spans="1:4" ht="12.75">
      <c r="A8652">
        <v>3148</v>
      </c>
      <c r="B8652">
        <v>3144</v>
      </c>
      <c r="D8652">
        <v>0</v>
      </c>
    </row>
    <row r="8653" spans="1:4" ht="12.75">
      <c r="A8653">
        <v>3148</v>
      </c>
      <c r="B8653">
        <v>3150</v>
      </c>
      <c r="D8653">
        <v>0</v>
      </c>
    </row>
    <row r="8654" spans="1:4" ht="12.75">
      <c r="A8654">
        <v>3148</v>
      </c>
      <c r="B8654">
        <v>3154</v>
      </c>
      <c r="D8654">
        <v>0</v>
      </c>
    </row>
    <row r="8655" spans="1:4" ht="12.75">
      <c r="A8655">
        <v>3148</v>
      </c>
      <c r="B8655">
        <v>3156</v>
      </c>
      <c r="D8655">
        <v>0</v>
      </c>
    </row>
    <row r="8656" spans="1:4" ht="12.75">
      <c r="A8656">
        <v>3148</v>
      </c>
      <c r="B8656">
        <v>3158</v>
      </c>
      <c r="D8656">
        <v>0</v>
      </c>
    </row>
    <row r="8657" spans="1:4" ht="12.75">
      <c r="A8657">
        <v>3148</v>
      </c>
      <c r="B8657">
        <v>3159</v>
      </c>
      <c r="D8657">
        <v>0</v>
      </c>
    </row>
    <row r="8658" spans="1:4" ht="12.75">
      <c r="A8658">
        <v>3148</v>
      </c>
      <c r="B8658">
        <v>3160</v>
      </c>
      <c r="D8658">
        <v>0</v>
      </c>
    </row>
    <row r="8659" spans="1:4" ht="12.75">
      <c r="A8659">
        <v>3148</v>
      </c>
      <c r="B8659">
        <v>3161</v>
      </c>
      <c r="D8659">
        <v>0</v>
      </c>
    </row>
    <row r="8660" spans="1:4" ht="12.75">
      <c r="A8660">
        <v>3148</v>
      </c>
      <c r="B8660">
        <v>3164</v>
      </c>
      <c r="D8660">
        <v>0</v>
      </c>
    </row>
    <row r="8661" spans="1:4" ht="12.75">
      <c r="A8661">
        <v>3150</v>
      </c>
      <c r="B8661">
        <v>62</v>
      </c>
      <c r="D8661">
        <v>0</v>
      </c>
    </row>
    <row r="8662" spans="1:4" ht="12.75">
      <c r="A8662">
        <v>3150</v>
      </c>
      <c r="B8662">
        <v>3131</v>
      </c>
      <c r="D8662">
        <v>0</v>
      </c>
    </row>
    <row r="8663" spans="1:4" ht="12.75">
      <c r="A8663">
        <v>3150</v>
      </c>
      <c r="B8663">
        <v>3136</v>
      </c>
      <c r="D8663">
        <v>0</v>
      </c>
    </row>
    <row r="8664" spans="1:4" ht="12.75">
      <c r="A8664">
        <v>3150</v>
      </c>
      <c r="B8664">
        <v>3137</v>
      </c>
      <c r="D8664">
        <v>0</v>
      </c>
    </row>
    <row r="8665" spans="1:4" ht="12.75">
      <c r="A8665">
        <v>3150</v>
      </c>
      <c r="B8665">
        <v>3140</v>
      </c>
      <c r="D8665">
        <v>0</v>
      </c>
    </row>
    <row r="8666" spans="1:4" ht="12.75">
      <c r="A8666">
        <v>3150</v>
      </c>
      <c r="B8666">
        <v>3142</v>
      </c>
      <c r="D8666">
        <v>0</v>
      </c>
    </row>
    <row r="8667" spans="1:4" ht="12.75">
      <c r="A8667">
        <v>3150</v>
      </c>
      <c r="B8667">
        <v>3143</v>
      </c>
      <c r="D8667">
        <v>0</v>
      </c>
    </row>
    <row r="8668" spans="1:4" ht="12.75">
      <c r="A8668">
        <v>3150</v>
      </c>
      <c r="B8668">
        <v>3144</v>
      </c>
      <c r="D8668">
        <v>0</v>
      </c>
    </row>
    <row r="8669" spans="1:4" ht="12.75">
      <c r="A8669">
        <v>3150</v>
      </c>
      <c r="B8669">
        <v>3146</v>
      </c>
      <c r="D8669">
        <v>0</v>
      </c>
    </row>
    <row r="8670" spans="1:4" ht="12.75">
      <c r="A8670">
        <v>3150</v>
      </c>
      <c r="B8670">
        <v>3148</v>
      </c>
      <c r="D8670">
        <v>0</v>
      </c>
    </row>
    <row r="8671" spans="1:4" ht="12.75">
      <c r="A8671">
        <v>3150</v>
      </c>
      <c r="B8671">
        <v>3154</v>
      </c>
      <c r="D8671">
        <v>0</v>
      </c>
    </row>
    <row r="8672" spans="1:4" ht="12.75">
      <c r="A8672">
        <v>3150</v>
      </c>
      <c r="B8672">
        <v>3156</v>
      </c>
      <c r="D8672">
        <v>0</v>
      </c>
    </row>
    <row r="8673" spans="1:4" ht="12.75">
      <c r="A8673">
        <v>3150</v>
      </c>
      <c r="B8673">
        <v>3157</v>
      </c>
      <c r="D8673">
        <v>0</v>
      </c>
    </row>
    <row r="8674" spans="1:4" ht="12.75">
      <c r="A8674">
        <v>3150</v>
      </c>
      <c r="B8674">
        <v>3158</v>
      </c>
      <c r="D8674">
        <v>0</v>
      </c>
    </row>
    <row r="8675" spans="1:4" ht="12.75">
      <c r="A8675">
        <v>3150</v>
      </c>
      <c r="B8675">
        <v>3159</v>
      </c>
      <c r="D8675">
        <v>0</v>
      </c>
    </row>
    <row r="8676" spans="1:4" ht="12.75">
      <c r="A8676">
        <v>3150</v>
      </c>
      <c r="B8676">
        <v>3160</v>
      </c>
      <c r="D8676">
        <v>0</v>
      </c>
    </row>
    <row r="8677" spans="1:4" ht="12.75">
      <c r="A8677">
        <v>3154</v>
      </c>
      <c r="B8677">
        <v>60</v>
      </c>
      <c r="D8677">
        <v>0</v>
      </c>
    </row>
    <row r="8678" spans="1:4" ht="12.75">
      <c r="A8678">
        <v>3154</v>
      </c>
      <c r="B8678">
        <v>3137</v>
      </c>
      <c r="D8678">
        <v>0</v>
      </c>
    </row>
    <row r="8679" spans="1:4" ht="12.75">
      <c r="A8679">
        <v>3154</v>
      </c>
      <c r="B8679">
        <v>3140</v>
      </c>
      <c r="D8679">
        <v>0</v>
      </c>
    </row>
    <row r="8680" spans="1:4" ht="12.75">
      <c r="A8680">
        <v>3154</v>
      </c>
      <c r="B8680">
        <v>3142</v>
      </c>
      <c r="D8680">
        <v>0</v>
      </c>
    </row>
    <row r="8681" spans="1:4" ht="12.75">
      <c r="A8681">
        <v>3154</v>
      </c>
      <c r="B8681">
        <v>3146</v>
      </c>
      <c r="D8681">
        <v>0</v>
      </c>
    </row>
    <row r="8682" spans="1:4" ht="12.75">
      <c r="A8682">
        <v>3154</v>
      </c>
      <c r="B8682">
        <v>3147</v>
      </c>
      <c r="C8682" s="187">
        <v>14.600000381469727</v>
      </c>
      <c r="D8682">
        <v>0</v>
      </c>
    </row>
    <row r="8683" spans="1:4" ht="12.75">
      <c r="A8683">
        <v>3154</v>
      </c>
      <c r="B8683">
        <v>3148</v>
      </c>
      <c r="D8683">
        <v>0</v>
      </c>
    </row>
    <row r="8684" spans="1:4" ht="12.75">
      <c r="A8684">
        <v>3154</v>
      </c>
      <c r="B8684">
        <v>3150</v>
      </c>
      <c r="D8684">
        <v>0</v>
      </c>
    </row>
    <row r="8685" spans="1:4" ht="12.75">
      <c r="A8685">
        <v>3154</v>
      </c>
      <c r="B8685">
        <v>3155</v>
      </c>
      <c r="D8685">
        <v>0</v>
      </c>
    </row>
    <row r="8686" spans="1:4" ht="12.75">
      <c r="A8686">
        <v>3154</v>
      </c>
      <c r="B8686">
        <v>3156</v>
      </c>
      <c r="D8686">
        <v>0</v>
      </c>
    </row>
    <row r="8687" spans="1:4" ht="12.75">
      <c r="A8687">
        <v>3154</v>
      </c>
      <c r="B8687">
        <v>3157</v>
      </c>
      <c r="D8687">
        <v>0</v>
      </c>
    </row>
    <row r="8688" spans="1:4" ht="12.75">
      <c r="A8688">
        <v>3154</v>
      </c>
      <c r="B8688">
        <v>3159</v>
      </c>
      <c r="D8688">
        <v>0</v>
      </c>
    </row>
    <row r="8689" spans="1:4" ht="12.75">
      <c r="A8689">
        <v>3154</v>
      </c>
      <c r="B8689">
        <v>3163</v>
      </c>
      <c r="D8689">
        <v>0</v>
      </c>
    </row>
    <row r="8690" spans="1:4" ht="12.75">
      <c r="A8690">
        <v>3155</v>
      </c>
      <c r="B8690">
        <v>3140</v>
      </c>
      <c r="D8690">
        <v>0</v>
      </c>
    </row>
    <row r="8691" spans="1:4" ht="12.75">
      <c r="A8691">
        <v>3155</v>
      </c>
      <c r="B8691">
        <v>3146</v>
      </c>
      <c r="D8691">
        <v>0</v>
      </c>
    </row>
    <row r="8692" spans="1:4" ht="12.75">
      <c r="A8692">
        <v>3155</v>
      </c>
      <c r="B8692">
        <v>3147</v>
      </c>
      <c r="C8692" s="187">
        <v>16.299999237060547</v>
      </c>
      <c r="D8692">
        <v>0</v>
      </c>
    </row>
    <row r="8693" spans="1:4" ht="12.75">
      <c r="A8693">
        <v>3155</v>
      </c>
      <c r="B8693">
        <v>3154</v>
      </c>
      <c r="D8693">
        <v>0</v>
      </c>
    </row>
    <row r="8694" spans="1:4" ht="12.75">
      <c r="A8694">
        <v>3155</v>
      </c>
      <c r="B8694">
        <v>3156</v>
      </c>
      <c r="D8694">
        <v>0</v>
      </c>
    </row>
    <row r="8695" spans="1:4" ht="12.75">
      <c r="A8695">
        <v>3155</v>
      </c>
      <c r="B8695">
        <v>3157</v>
      </c>
      <c r="D8695">
        <v>0</v>
      </c>
    </row>
    <row r="8696" spans="1:4" ht="12.75">
      <c r="A8696">
        <v>3155</v>
      </c>
      <c r="B8696">
        <v>3163</v>
      </c>
      <c r="D8696">
        <v>0</v>
      </c>
    </row>
    <row r="8697" spans="1:4" ht="12.75">
      <c r="A8697">
        <v>3155</v>
      </c>
      <c r="B8697">
        <v>3165</v>
      </c>
      <c r="D8697">
        <v>0</v>
      </c>
    </row>
    <row r="8698" spans="1:4" ht="12.75">
      <c r="A8698">
        <v>3156</v>
      </c>
      <c r="B8698">
        <v>3134</v>
      </c>
      <c r="D8698">
        <v>0</v>
      </c>
    </row>
    <row r="8699" spans="1:4" ht="12.75">
      <c r="A8699">
        <v>3156</v>
      </c>
      <c r="B8699">
        <v>3140</v>
      </c>
      <c r="D8699">
        <v>0</v>
      </c>
    </row>
    <row r="8700" spans="1:4" ht="12.75">
      <c r="A8700">
        <v>3156</v>
      </c>
      <c r="B8700">
        <v>3144</v>
      </c>
      <c r="D8700">
        <v>0</v>
      </c>
    </row>
    <row r="8701" spans="1:4" ht="12.75">
      <c r="A8701">
        <v>3156</v>
      </c>
      <c r="B8701">
        <v>3146</v>
      </c>
      <c r="D8701">
        <v>0</v>
      </c>
    </row>
    <row r="8702" spans="1:4" ht="12.75">
      <c r="A8702">
        <v>3156</v>
      </c>
      <c r="B8702">
        <v>3148</v>
      </c>
      <c r="D8702">
        <v>0</v>
      </c>
    </row>
    <row r="8703" spans="1:4" ht="12.75">
      <c r="A8703">
        <v>3156</v>
      </c>
      <c r="B8703">
        <v>3150</v>
      </c>
      <c r="D8703">
        <v>0</v>
      </c>
    </row>
    <row r="8704" spans="1:4" ht="12.75">
      <c r="A8704">
        <v>3156</v>
      </c>
      <c r="B8704">
        <v>3154</v>
      </c>
      <c r="D8704">
        <v>0</v>
      </c>
    </row>
    <row r="8705" spans="1:4" ht="12.75">
      <c r="A8705">
        <v>3156</v>
      </c>
      <c r="B8705">
        <v>3155</v>
      </c>
      <c r="D8705">
        <v>0</v>
      </c>
    </row>
    <row r="8706" spans="1:4" ht="12.75">
      <c r="A8706">
        <v>3156</v>
      </c>
      <c r="B8706">
        <v>3157</v>
      </c>
      <c r="D8706">
        <v>0</v>
      </c>
    </row>
    <row r="8707" spans="1:4" ht="12.75">
      <c r="A8707">
        <v>3156</v>
      </c>
      <c r="B8707">
        <v>3159</v>
      </c>
      <c r="D8707">
        <v>0</v>
      </c>
    </row>
    <row r="8708" spans="1:4" ht="12.75">
      <c r="A8708">
        <v>3156</v>
      </c>
      <c r="B8708">
        <v>3160</v>
      </c>
      <c r="D8708">
        <v>0</v>
      </c>
    </row>
    <row r="8709" spans="1:4" ht="12.75">
      <c r="A8709">
        <v>3156</v>
      </c>
      <c r="B8709">
        <v>3161</v>
      </c>
      <c r="D8709">
        <v>0</v>
      </c>
    </row>
    <row r="8710" spans="1:4" ht="12.75">
      <c r="A8710">
        <v>3156</v>
      </c>
      <c r="B8710">
        <v>3162</v>
      </c>
      <c r="D8710">
        <v>0</v>
      </c>
    </row>
    <row r="8711" spans="1:4" ht="12.75">
      <c r="A8711">
        <v>3156</v>
      </c>
      <c r="B8711">
        <v>3165</v>
      </c>
      <c r="D8711">
        <v>0</v>
      </c>
    </row>
    <row r="8712" spans="1:4" ht="12.75">
      <c r="A8712">
        <v>3156</v>
      </c>
      <c r="B8712">
        <v>3166</v>
      </c>
      <c r="D8712">
        <v>0</v>
      </c>
    </row>
    <row r="8713" spans="1:4" ht="12.75">
      <c r="A8713">
        <v>3156</v>
      </c>
      <c r="B8713">
        <v>3173</v>
      </c>
      <c r="D8713">
        <v>0</v>
      </c>
    </row>
    <row r="8714" spans="1:4" ht="12.75">
      <c r="A8714">
        <v>3156</v>
      </c>
      <c r="B8714">
        <v>3178</v>
      </c>
      <c r="D8714">
        <v>0</v>
      </c>
    </row>
    <row r="8715" spans="1:4" ht="12.75">
      <c r="A8715">
        <v>3157</v>
      </c>
      <c r="B8715">
        <v>3140</v>
      </c>
      <c r="D8715">
        <v>0</v>
      </c>
    </row>
    <row r="8716" spans="1:4" ht="12.75">
      <c r="A8716">
        <v>3157</v>
      </c>
      <c r="B8716">
        <v>3150</v>
      </c>
      <c r="D8716">
        <v>0</v>
      </c>
    </row>
    <row r="8717" spans="1:4" ht="12.75">
      <c r="A8717">
        <v>3157</v>
      </c>
      <c r="B8717">
        <v>3154</v>
      </c>
      <c r="D8717">
        <v>0</v>
      </c>
    </row>
    <row r="8718" spans="1:4" ht="12.75">
      <c r="A8718">
        <v>3157</v>
      </c>
      <c r="B8718">
        <v>3155</v>
      </c>
      <c r="D8718">
        <v>0</v>
      </c>
    </row>
    <row r="8719" spans="1:4" ht="12.75">
      <c r="A8719">
        <v>3157</v>
      </c>
      <c r="B8719">
        <v>3156</v>
      </c>
      <c r="D8719">
        <v>0</v>
      </c>
    </row>
    <row r="8720" spans="1:4" ht="12.75">
      <c r="A8720">
        <v>3157</v>
      </c>
      <c r="B8720">
        <v>3159</v>
      </c>
      <c r="D8720">
        <v>0</v>
      </c>
    </row>
    <row r="8721" spans="1:4" ht="12.75">
      <c r="A8721">
        <v>3157</v>
      </c>
      <c r="B8721">
        <v>3160</v>
      </c>
      <c r="D8721">
        <v>0</v>
      </c>
    </row>
    <row r="8722" spans="1:4" ht="12.75">
      <c r="A8722">
        <v>3157</v>
      </c>
      <c r="B8722">
        <v>3161</v>
      </c>
      <c r="D8722">
        <v>0</v>
      </c>
    </row>
    <row r="8723" spans="1:4" ht="12.75">
      <c r="A8723">
        <v>3157</v>
      </c>
      <c r="B8723">
        <v>3163</v>
      </c>
      <c r="D8723">
        <v>0</v>
      </c>
    </row>
    <row r="8724" spans="1:4" ht="12.75">
      <c r="A8724">
        <v>3157</v>
      </c>
      <c r="B8724">
        <v>3164</v>
      </c>
      <c r="D8724">
        <v>0</v>
      </c>
    </row>
    <row r="8725" spans="1:4" ht="12.75">
      <c r="A8725">
        <v>3157</v>
      </c>
      <c r="B8725">
        <v>3165</v>
      </c>
      <c r="D8725">
        <v>0</v>
      </c>
    </row>
    <row r="8726" spans="1:4" ht="12.75">
      <c r="A8726">
        <v>3157</v>
      </c>
      <c r="B8726">
        <v>3166</v>
      </c>
      <c r="D8726">
        <v>0</v>
      </c>
    </row>
    <row r="8727" spans="1:4" ht="12.75">
      <c r="A8727">
        <v>3157</v>
      </c>
      <c r="B8727">
        <v>3173</v>
      </c>
      <c r="D8727">
        <v>0</v>
      </c>
    </row>
    <row r="8728" spans="1:4" ht="12.75">
      <c r="A8728">
        <v>3158</v>
      </c>
      <c r="B8728">
        <v>52</v>
      </c>
      <c r="D8728">
        <v>0</v>
      </c>
    </row>
    <row r="8729" spans="1:4" ht="12.75">
      <c r="A8729">
        <v>3158</v>
      </c>
      <c r="B8729">
        <v>54</v>
      </c>
      <c r="D8729">
        <v>0</v>
      </c>
    </row>
    <row r="8730" spans="1:4" ht="12.75">
      <c r="A8730">
        <v>3158</v>
      </c>
      <c r="B8730">
        <v>56</v>
      </c>
      <c r="D8730">
        <v>0</v>
      </c>
    </row>
    <row r="8731" spans="1:4" ht="12.75">
      <c r="A8731">
        <v>3158</v>
      </c>
      <c r="B8731">
        <v>60</v>
      </c>
      <c r="D8731">
        <v>0</v>
      </c>
    </row>
    <row r="8732" spans="1:4" ht="12.75">
      <c r="A8732">
        <v>3158</v>
      </c>
      <c r="B8732">
        <v>62</v>
      </c>
      <c r="D8732">
        <v>0</v>
      </c>
    </row>
    <row r="8733" spans="1:4" ht="12.75">
      <c r="A8733">
        <v>3158</v>
      </c>
      <c r="B8733">
        <v>64</v>
      </c>
      <c r="D8733">
        <v>0</v>
      </c>
    </row>
    <row r="8734" spans="1:4" ht="12.75">
      <c r="A8734">
        <v>3158</v>
      </c>
      <c r="B8734">
        <v>162</v>
      </c>
      <c r="D8734">
        <v>0</v>
      </c>
    </row>
    <row r="8735" spans="1:4" ht="12.75">
      <c r="A8735">
        <v>3158</v>
      </c>
      <c r="B8735">
        <v>165</v>
      </c>
      <c r="D8735">
        <v>0</v>
      </c>
    </row>
    <row r="8736" spans="1:4" ht="12.75">
      <c r="A8736">
        <v>3158</v>
      </c>
      <c r="B8736">
        <v>3142</v>
      </c>
      <c r="D8736">
        <v>0</v>
      </c>
    </row>
    <row r="8737" spans="1:4" ht="12.75">
      <c r="A8737">
        <v>3158</v>
      </c>
      <c r="B8737">
        <v>3144</v>
      </c>
      <c r="D8737">
        <v>0</v>
      </c>
    </row>
    <row r="8738" spans="1:4" ht="12.75">
      <c r="A8738">
        <v>3158</v>
      </c>
      <c r="B8738">
        <v>3148</v>
      </c>
      <c r="D8738">
        <v>0</v>
      </c>
    </row>
    <row r="8739" spans="1:4" ht="12.75">
      <c r="A8739">
        <v>3158</v>
      </c>
      <c r="B8739">
        <v>3150</v>
      </c>
      <c r="D8739">
        <v>0</v>
      </c>
    </row>
    <row r="8740" spans="1:4" ht="12.75">
      <c r="A8740">
        <v>3158</v>
      </c>
      <c r="B8740">
        <v>3159</v>
      </c>
      <c r="D8740">
        <v>0</v>
      </c>
    </row>
    <row r="8741" spans="1:4" ht="12.75">
      <c r="A8741">
        <v>3158</v>
      </c>
      <c r="B8741">
        <v>3160</v>
      </c>
      <c r="D8741">
        <v>0</v>
      </c>
    </row>
    <row r="8742" spans="1:4" ht="12.75">
      <c r="A8742">
        <v>3158</v>
      </c>
      <c r="B8742">
        <v>3161</v>
      </c>
      <c r="D8742">
        <v>0</v>
      </c>
    </row>
    <row r="8743" spans="1:4" ht="12.75">
      <c r="A8743">
        <v>3158</v>
      </c>
      <c r="B8743">
        <v>3162</v>
      </c>
      <c r="D8743">
        <v>0</v>
      </c>
    </row>
    <row r="8744" spans="1:4" ht="12.75">
      <c r="A8744">
        <v>3159</v>
      </c>
      <c r="B8744">
        <v>54</v>
      </c>
      <c r="D8744">
        <v>0</v>
      </c>
    </row>
    <row r="8745" spans="1:4" ht="12.75">
      <c r="A8745">
        <v>3159</v>
      </c>
      <c r="B8745">
        <v>56</v>
      </c>
      <c r="D8745">
        <v>0</v>
      </c>
    </row>
    <row r="8746" spans="1:4" ht="12.75">
      <c r="A8746">
        <v>3159</v>
      </c>
      <c r="B8746">
        <v>60</v>
      </c>
      <c r="D8746">
        <v>0</v>
      </c>
    </row>
    <row r="8747" spans="1:4" ht="12.75">
      <c r="A8747">
        <v>3159</v>
      </c>
      <c r="B8747">
        <v>3138</v>
      </c>
      <c r="D8747">
        <v>0</v>
      </c>
    </row>
    <row r="8748" spans="1:4" ht="12.75">
      <c r="A8748">
        <v>3159</v>
      </c>
      <c r="B8748">
        <v>3142</v>
      </c>
      <c r="D8748">
        <v>0</v>
      </c>
    </row>
    <row r="8749" spans="1:4" ht="12.75">
      <c r="A8749">
        <v>3159</v>
      </c>
      <c r="B8749">
        <v>3144</v>
      </c>
      <c r="D8749">
        <v>0</v>
      </c>
    </row>
    <row r="8750" spans="1:4" ht="12.75">
      <c r="A8750">
        <v>3159</v>
      </c>
      <c r="B8750">
        <v>3146</v>
      </c>
      <c r="D8750">
        <v>0</v>
      </c>
    </row>
    <row r="8751" spans="1:4" ht="12.75">
      <c r="A8751">
        <v>3159</v>
      </c>
      <c r="B8751">
        <v>3148</v>
      </c>
      <c r="D8751">
        <v>0</v>
      </c>
    </row>
    <row r="8752" spans="1:4" ht="12.75">
      <c r="A8752">
        <v>3159</v>
      </c>
      <c r="B8752">
        <v>3150</v>
      </c>
      <c r="D8752">
        <v>0</v>
      </c>
    </row>
    <row r="8753" spans="1:4" ht="12.75">
      <c r="A8753">
        <v>3159</v>
      </c>
      <c r="B8753">
        <v>3154</v>
      </c>
      <c r="D8753">
        <v>0</v>
      </c>
    </row>
    <row r="8754" spans="1:4" ht="12.75">
      <c r="A8754">
        <v>3159</v>
      </c>
      <c r="B8754">
        <v>3156</v>
      </c>
      <c r="D8754">
        <v>0</v>
      </c>
    </row>
    <row r="8755" spans="1:4" ht="12.75">
      <c r="A8755">
        <v>3159</v>
      </c>
      <c r="B8755">
        <v>3157</v>
      </c>
      <c r="D8755">
        <v>0</v>
      </c>
    </row>
    <row r="8756" spans="1:4" ht="12.75">
      <c r="A8756">
        <v>3159</v>
      </c>
      <c r="B8756">
        <v>3158</v>
      </c>
      <c r="D8756">
        <v>0</v>
      </c>
    </row>
    <row r="8757" spans="1:4" ht="12.75">
      <c r="A8757">
        <v>3159</v>
      </c>
      <c r="B8757">
        <v>3160</v>
      </c>
      <c r="D8757">
        <v>0</v>
      </c>
    </row>
    <row r="8758" spans="1:4" ht="12.75">
      <c r="A8758">
        <v>3159</v>
      </c>
      <c r="B8758">
        <v>3162</v>
      </c>
      <c r="D8758">
        <v>0</v>
      </c>
    </row>
    <row r="8759" spans="1:4" ht="12.75">
      <c r="A8759">
        <v>3159</v>
      </c>
      <c r="B8759">
        <v>3164</v>
      </c>
      <c r="D8759">
        <v>0</v>
      </c>
    </row>
    <row r="8760" spans="1:4" ht="12.75">
      <c r="A8760">
        <v>3159</v>
      </c>
      <c r="B8760">
        <v>3173</v>
      </c>
      <c r="D8760">
        <v>0</v>
      </c>
    </row>
    <row r="8761" spans="1:4" ht="12.75">
      <c r="A8761">
        <v>3159</v>
      </c>
      <c r="B8761">
        <v>3178</v>
      </c>
      <c r="D8761">
        <v>0</v>
      </c>
    </row>
    <row r="8762" spans="1:4" ht="12.75">
      <c r="A8762">
        <v>3160</v>
      </c>
      <c r="B8762">
        <v>62</v>
      </c>
      <c r="D8762">
        <v>0</v>
      </c>
    </row>
    <row r="8763" spans="1:4" ht="12.75">
      <c r="A8763">
        <v>3160</v>
      </c>
      <c r="B8763">
        <v>3148</v>
      </c>
      <c r="D8763">
        <v>0</v>
      </c>
    </row>
    <row r="8764" spans="1:4" ht="12.75">
      <c r="A8764">
        <v>3160</v>
      </c>
      <c r="B8764">
        <v>3150</v>
      </c>
      <c r="D8764">
        <v>0</v>
      </c>
    </row>
    <row r="8765" spans="1:4" ht="12.75">
      <c r="A8765">
        <v>3160</v>
      </c>
      <c r="B8765">
        <v>3156</v>
      </c>
      <c r="D8765">
        <v>0</v>
      </c>
    </row>
    <row r="8766" spans="1:4" ht="12.75">
      <c r="A8766">
        <v>3160</v>
      </c>
      <c r="B8766">
        <v>3157</v>
      </c>
      <c r="D8766">
        <v>0</v>
      </c>
    </row>
    <row r="8767" spans="1:4" ht="12.75">
      <c r="A8767">
        <v>3160</v>
      </c>
      <c r="B8767">
        <v>3158</v>
      </c>
      <c r="D8767">
        <v>0</v>
      </c>
    </row>
    <row r="8768" spans="1:4" ht="12.75">
      <c r="A8768">
        <v>3160</v>
      </c>
      <c r="B8768">
        <v>3159</v>
      </c>
      <c r="D8768">
        <v>0</v>
      </c>
    </row>
    <row r="8769" spans="1:4" ht="12.75">
      <c r="A8769">
        <v>3160</v>
      </c>
      <c r="B8769">
        <v>3161</v>
      </c>
      <c r="D8769">
        <v>0</v>
      </c>
    </row>
    <row r="8770" spans="1:4" ht="12.75">
      <c r="A8770">
        <v>3160</v>
      </c>
      <c r="B8770">
        <v>3162</v>
      </c>
      <c r="D8770">
        <v>0</v>
      </c>
    </row>
    <row r="8771" spans="1:4" ht="12.75">
      <c r="A8771">
        <v>3160</v>
      </c>
      <c r="B8771">
        <v>3164</v>
      </c>
      <c r="D8771">
        <v>0</v>
      </c>
    </row>
    <row r="8772" spans="1:4" ht="12.75">
      <c r="A8772">
        <v>3160</v>
      </c>
      <c r="B8772">
        <v>3173</v>
      </c>
      <c r="D8772">
        <v>0</v>
      </c>
    </row>
    <row r="8773" spans="1:4" ht="12.75">
      <c r="A8773">
        <v>3160</v>
      </c>
      <c r="B8773">
        <v>3178</v>
      </c>
      <c r="D8773">
        <v>0</v>
      </c>
    </row>
    <row r="8774" spans="1:4" ht="12.75">
      <c r="A8774">
        <v>3161</v>
      </c>
      <c r="B8774">
        <v>62</v>
      </c>
      <c r="D8774">
        <v>0</v>
      </c>
    </row>
    <row r="8775" spans="1:4" ht="12.75">
      <c r="A8775">
        <v>3161</v>
      </c>
      <c r="B8775">
        <v>3148</v>
      </c>
      <c r="D8775">
        <v>0</v>
      </c>
    </row>
    <row r="8776" spans="1:4" ht="12.75">
      <c r="A8776">
        <v>3161</v>
      </c>
      <c r="B8776">
        <v>3156</v>
      </c>
      <c r="D8776">
        <v>0</v>
      </c>
    </row>
    <row r="8777" spans="1:4" ht="12.75">
      <c r="A8777">
        <v>3161</v>
      </c>
      <c r="B8777">
        <v>3157</v>
      </c>
      <c r="D8777">
        <v>0</v>
      </c>
    </row>
    <row r="8778" spans="1:4" ht="12.75">
      <c r="A8778">
        <v>3161</v>
      </c>
      <c r="B8778">
        <v>3158</v>
      </c>
      <c r="D8778">
        <v>0</v>
      </c>
    </row>
    <row r="8779" spans="1:4" ht="12.75">
      <c r="A8779">
        <v>3161</v>
      </c>
      <c r="B8779">
        <v>3160</v>
      </c>
      <c r="D8779">
        <v>0</v>
      </c>
    </row>
    <row r="8780" spans="1:4" ht="12.75">
      <c r="A8780">
        <v>3161</v>
      </c>
      <c r="B8780">
        <v>3162</v>
      </c>
      <c r="D8780">
        <v>0</v>
      </c>
    </row>
    <row r="8781" spans="1:4" ht="12.75">
      <c r="A8781">
        <v>3161</v>
      </c>
      <c r="B8781">
        <v>3164</v>
      </c>
      <c r="D8781">
        <v>0</v>
      </c>
    </row>
    <row r="8782" spans="1:4" ht="12.75">
      <c r="A8782">
        <v>3161</v>
      </c>
      <c r="B8782">
        <v>3173</v>
      </c>
      <c r="D8782">
        <v>0</v>
      </c>
    </row>
    <row r="8783" spans="1:4" ht="12.75">
      <c r="A8783">
        <v>3161</v>
      </c>
      <c r="B8783">
        <v>3178</v>
      </c>
      <c r="D8783">
        <v>0</v>
      </c>
    </row>
    <row r="8784" spans="1:4" ht="12.75">
      <c r="A8784">
        <v>3162</v>
      </c>
      <c r="B8784">
        <v>62</v>
      </c>
      <c r="D8784">
        <v>0</v>
      </c>
    </row>
    <row r="8785" spans="1:4" ht="12.75">
      <c r="A8785">
        <v>3162</v>
      </c>
      <c r="B8785">
        <v>64</v>
      </c>
      <c r="D8785">
        <v>0</v>
      </c>
    </row>
    <row r="8786" spans="1:4" ht="12.75">
      <c r="A8786">
        <v>3162</v>
      </c>
      <c r="B8786">
        <v>66</v>
      </c>
      <c r="D8786">
        <v>0</v>
      </c>
    </row>
    <row r="8787" spans="1:4" ht="12.75">
      <c r="A8787">
        <v>3162</v>
      </c>
      <c r="B8787">
        <v>3156</v>
      </c>
      <c r="D8787">
        <v>0</v>
      </c>
    </row>
    <row r="8788" spans="1:4" ht="12.75">
      <c r="A8788">
        <v>3162</v>
      </c>
      <c r="B8788">
        <v>3158</v>
      </c>
      <c r="D8788">
        <v>0</v>
      </c>
    </row>
    <row r="8789" spans="1:4" ht="12.75">
      <c r="A8789">
        <v>3162</v>
      </c>
      <c r="B8789">
        <v>3159</v>
      </c>
      <c r="D8789">
        <v>0</v>
      </c>
    </row>
    <row r="8790" spans="1:4" ht="12.75">
      <c r="A8790">
        <v>3162</v>
      </c>
      <c r="B8790">
        <v>3160</v>
      </c>
      <c r="D8790">
        <v>0</v>
      </c>
    </row>
    <row r="8791" spans="1:4" ht="12.75">
      <c r="A8791">
        <v>3162</v>
      </c>
      <c r="B8791">
        <v>3161</v>
      </c>
      <c r="D8791">
        <v>0</v>
      </c>
    </row>
    <row r="8792" spans="1:4" ht="12.75">
      <c r="A8792">
        <v>3162</v>
      </c>
      <c r="B8792">
        <v>3173</v>
      </c>
      <c r="D8792">
        <v>0</v>
      </c>
    </row>
    <row r="8793" spans="1:4" ht="12.75">
      <c r="A8793">
        <v>3163</v>
      </c>
      <c r="B8793">
        <v>3154</v>
      </c>
      <c r="D8793">
        <v>0</v>
      </c>
    </row>
    <row r="8794" spans="1:4" ht="12.75">
      <c r="A8794">
        <v>3163</v>
      </c>
      <c r="B8794">
        <v>3155</v>
      </c>
      <c r="D8794">
        <v>0</v>
      </c>
    </row>
    <row r="8795" spans="1:4" ht="12.75">
      <c r="A8795">
        <v>3163</v>
      </c>
      <c r="B8795">
        <v>3157</v>
      </c>
      <c r="D8795">
        <v>0</v>
      </c>
    </row>
    <row r="8796" spans="1:4" ht="12.75">
      <c r="A8796">
        <v>3163</v>
      </c>
      <c r="B8796">
        <v>3164</v>
      </c>
      <c r="D8796">
        <v>0</v>
      </c>
    </row>
    <row r="8797" spans="1:4" ht="12.75">
      <c r="A8797">
        <v>3163</v>
      </c>
      <c r="B8797">
        <v>3165</v>
      </c>
      <c r="D8797">
        <v>0</v>
      </c>
    </row>
    <row r="8798" spans="1:4" ht="12.75">
      <c r="A8798">
        <v>3163</v>
      </c>
      <c r="B8798">
        <v>3166</v>
      </c>
      <c r="D8798">
        <v>0</v>
      </c>
    </row>
    <row r="8799" spans="1:4" ht="12.75">
      <c r="A8799">
        <v>3164</v>
      </c>
      <c r="B8799">
        <v>3148</v>
      </c>
      <c r="D8799">
        <v>0</v>
      </c>
    </row>
    <row r="8800" spans="1:4" ht="12.75">
      <c r="A8800">
        <v>3164</v>
      </c>
      <c r="B8800">
        <v>3157</v>
      </c>
      <c r="D8800">
        <v>0</v>
      </c>
    </row>
    <row r="8801" spans="1:4" ht="12.75">
      <c r="A8801">
        <v>3164</v>
      </c>
      <c r="B8801">
        <v>3159</v>
      </c>
      <c r="D8801">
        <v>0</v>
      </c>
    </row>
    <row r="8802" spans="1:4" ht="12.75">
      <c r="A8802">
        <v>3164</v>
      </c>
      <c r="B8802">
        <v>3160</v>
      </c>
      <c r="D8802">
        <v>0</v>
      </c>
    </row>
    <row r="8803" spans="1:4" ht="12.75">
      <c r="A8803">
        <v>3164</v>
      </c>
      <c r="B8803">
        <v>3161</v>
      </c>
      <c r="D8803">
        <v>0</v>
      </c>
    </row>
    <row r="8804" spans="1:4" ht="12.75">
      <c r="A8804">
        <v>3164</v>
      </c>
      <c r="B8804">
        <v>3163</v>
      </c>
      <c r="D8804">
        <v>0</v>
      </c>
    </row>
    <row r="8805" spans="1:4" ht="12.75">
      <c r="A8805">
        <v>3164</v>
      </c>
      <c r="B8805">
        <v>3173</v>
      </c>
      <c r="C8805" s="187">
        <v>4.699999809265137</v>
      </c>
      <c r="D8805">
        <v>0</v>
      </c>
    </row>
    <row r="8806" spans="1:4" ht="12.75">
      <c r="A8806">
        <v>3165</v>
      </c>
      <c r="B8806">
        <v>3155</v>
      </c>
      <c r="D8806">
        <v>0</v>
      </c>
    </row>
    <row r="8807" spans="1:4" ht="12.75">
      <c r="A8807">
        <v>3165</v>
      </c>
      <c r="B8807">
        <v>3156</v>
      </c>
      <c r="D8807">
        <v>0</v>
      </c>
    </row>
    <row r="8808" spans="1:4" ht="12.75">
      <c r="A8808">
        <v>3165</v>
      </c>
      <c r="B8808">
        <v>3157</v>
      </c>
      <c r="D8808">
        <v>0</v>
      </c>
    </row>
    <row r="8809" spans="1:4" ht="12.75">
      <c r="A8809">
        <v>3165</v>
      </c>
      <c r="B8809">
        <v>3163</v>
      </c>
      <c r="D8809">
        <v>0</v>
      </c>
    </row>
    <row r="8810" spans="1:4" ht="12.75">
      <c r="A8810">
        <v>3165</v>
      </c>
      <c r="B8810">
        <v>3166</v>
      </c>
      <c r="D8810">
        <v>0</v>
      </c>
    </row>
    <row r="8811" spans="1:4" ht="12.75">
      <c r="A8811">
        <v>3166</v>
      </c>
      <c r="B8811">
        <v>3156</v>
      </c>
      <c r="D8811">
        <v>0</v>
      </c>
    </row>
    <row r="8812" spans="1:4" ht="12.75">
      <c r="A8812">
        <v>3166</v>
      </c>
      <c r="B8812">
        <v>3157</v>
      </c>
      <c r="D8812">
        <v>0</v>
      </c>
    </row>
    <row r="8813" spans="1:4" ht="12.75">
      <c r="A8813">
        <v>3166</v>
      </c>
      <c r="B8813">
        <v>3163</v>
      </c>
      <c r="D8813">
        <v>0</v>
      </c>
    </row>
    <row r="8814" spans="1:4" ht="12.75">
      <c r="A8814">
        <v>3166</v>
      </c>
      <c r="B8814">
        <v>3165</v>
      </c>
      <c r="D8814">
        <v>0</v>
      </c>
    </row>
    <row r="8815" spans="1:4" ht="12.75">
      <c r="A8815">
        <v>3173</v>
      </c>
      <c r="B8815">
        <v>3156</v>
      </c>
      <c r="D8815">
        <v>0</v>
      </c>
    </row>
    <row r="8816" spans="1:4" ht="12.75">
      <c r="A8816">
        <v>3173</v>
      </c>
      <c r="B8816">
        <v>3157</v>
      </c>
      <c r="D8816">
        <v>0</v>
      </c>
    </row>
    <row r="8817" spans="1:4" ht="12.75">
      <c r="A8817">
        <v>3173</v>
      </c>
      <c r="B8817">
        <v>3159</v>
      </c>
      <c r="D8817">
        <v>0</v>
      </c>
    </row>
    <row r="8818" spans="1:4" ht="12.75">
      <c r="A8818">
        <v>3173</v>
      </c>
      <c r="B8818">
        <v>3160</v>
      </c>
      <c r="D8818">
        <v>0</v>
      </c>
    </row>
    <row r="8819" spans="1:4" ht="12.75">
      <c r="A8819">
        <v>3173</v>
      </c>
      <c r="B8819">
        <v>3161</v>
      </c>
      <c r="D8819">
        <v>0</v>
      </c>
    </row>
    <row r="8820" spans="1:4" ht="12.75">
      <c r="A8820">
        <v>3173</v>
      </c>
      <c r="B8820">
        <v>3162</v>
      </c>
      <c r="D8820">
        <v>0</v>
      </c>
    </row>
    <row r="8821" spans="1:4" ht="12.75">
      <c r="A8821">
        <v>3173</v>
      </c>
      <c r="B8821">
        <v>3164</v>
      </c>
      <c r="C8821" s="187">
        <v>4.699999809265137</v>
      </c>
      <c r="D8821">
        <v>0</v>
      </c>
    </row>
    <row r="8822" spans="1:4" ht="12.75">
      <c r="A8822">
        <v>3178</v>
      </c>
      <c r="B8822">
        <v>3156</v>
      </c>
      <c r="D8822">
        <v>0</v>
      </c>
    </row>
    <row r="8823" spans="1:4" ht="12.75">
      <c r="A8823">
        <v>3178</v>
      </c>
      <c r="B8823">
        <v>3159</v>
      </c>
      <c r="D8823">
        <v>0</v>
      </c>
    </row>
    <row r="8824" spans="1:4" ht="12.75">
      <c r="A8824">
        <v>3178</v>
      </c>
      <c r="B8824">
        <v>3160</v>
      </c>
      <c r="D8824">
        <v>0</v>
      </c>
    </row>
    <row r="8825" spans="1:4" ht="12.75">
      <c r="A8825">
        <v>3178</v>
      </c>
      <c r="B8825">
        <v>3161</v>
      </c>
      <c r="D8825">
        <v>0</v>
      </c>
    </row>
    <row r="8826" spans="1:4" ht="12.75">
      <c r="A8826">
        <v>3200</v>
      </c>
      <c r="B8826">
        <v>2084</v>
      </c>
      <c r="D8826">
        <v>0</v>
      </c>
    </row>
    <row r="8827" spans="1:4" ht="12.75">
      <c r="A8827">
        <v>3200</v>
      </c>
      <c r="B8827">
        <v>2087</v>
      </c>
      <c r="D8827">
        <v>0</v>
      </c>
    </row>
    <row r="8828" spans="1:4" ht="12.75">
      <c r="A8828">
        <v>3200</v>
      </c>
      <c r="B8828">
        <v>2089</v>
      </c>
      <c r="D8828">
        <v>0</v>
      </c>
    </row>
    <row r="8829" spans="1:4" ht="12.75">
      <c r="A8829">
        <v>3200</v>
      </c>
      <c r="B8829">
        <v>2094</v>
      </c>
      <c r="D8829">
        <v>0</v>
      </c>
    </row>
    <row r="8830" spans="1:4" ht="12.75">
      <c r="A8830">
        <v>3200</v>
      </c>
      <c r="B8830">
        <v>2096</v>
      </c>
      <c r="D8830">
        <v>0</v>
      </c>
    </row>
    <row r="8831" spans="1:4" ht="12.75">
      <c r="A8831">
        <v>3200</v>
      </c>
      <c r="B8831">
        <v>2098</v>
      </c>
      <c r="D8831">
        <v>0</v>
      </c>
    </row>
    <row r="8832" spans="1:4" ht="12.75">
      <c r="A8832">
        <v>3200</v>
      </c>
      <c r="B8832">
        <v>2103</v>
      </c>
      <c r="D8832">
        <v>0</v>
      </c>
    </row>
    <row r="8833" spans="1:4" ht="12.75">
      <c r="A8833">
        <v>3200</v>
      </c>
      <c r="B8833">
        <v>2107</v>
      </c>
      <c r="D8833">
        <v>0</v>
      </c>
    </row>
    <row r="8834" spans="1:4" ht="12.75">
      <c r="A8834">
        <v>3200</v>
      </c>
      <c r="B8834">
        <v>2202</v>
      </c>
      <c r="D8834">
        <v>0</v>
      </c>
    </row>
    <row r="8835" spans="1:4" ht="12.75">
      <c r="A8835">
        <v>3200</v>
      </c>
      <c r="B8835">
        <v>2203</v>
      </c>
      <c r="D8835">
        <v>0</v>
      </c>
    </row>
    <row r="8836" spans="1:4" ht="12.75">
      <c r="A8836">
        <v>3200</v>
      </c>
      <c r="B8836">
        <v>2204</v>
      </c>
      <c r="D8836">
        <v>0</v>
      </c>
    </row>
    <row r="8837" spans="1:4" ht="12.75">
      <c r="A8837">
        <v>3200</v>
      </c>
      <c r="B8837">
        <v>3201</v>
      </c>
      <c r="D8837">
        <v>0</v>
      </c>
    </row>
    <row r="8838" spans="1:4" ht="12.75">
      <c r="A8838">
        <v>3200</v>
      </c>
      <c r="B8838">
        <v>3204</v>
      </c>
      <c r="D8838">
        <v>0</v>
      </c>
    </row>
    <row r="8839" spans="1:4" ht="12.75">
      <c r="A8839">
        <v>3201</v>
      </c>
      <c r="B8839">
        <v>2048</v>
      </c>
      <c r="D8839">
        <v>0</v>
      </c>
    </row>
    <row r="8840" spans="1:4" ht="12.75">
      <c r="A8840">
        <v>3201</v>
      </c>
      <c r="B8840">
        <v>2051</v>
      </c>
      <c r="D8840">
        <v>0</v>
      </c>
    </row>
    <row r="8841" spans="1:4" ht="12.75">
      <c r="A8841">
        <v>3201</v>
      </c>
      <c r="B8841">
        <v>2087</v>
      </c>
      <c r="D8841">
        <v>0</v>
      </c>
    </row>
    <row r="8842" spans="1:4" ht="12.75">
      <c r="A8842">
        <v>3201</v>
      </c>
      <c r="B8842">
        <v>2089</v>
      </c>
      <c r="D8842">
        <v>0</v>
      </c>
    </row>
    <row r="8843" spans="1:4" ht="12.75">
      <c r="A8843">
        <v>3201</v>
      </c>
      <c r="B8843">
        <v>2094</v>
      </c>
      <c r="D8843">
        <v>0</v>
      </c>
    </row>
    <row r="8844" spans="1:4" ht="12.75">
      <c r="A8844">
        <v>3201</v>
      </c>
      <c r="B8844">
        <v>2096</v>
      </c>
      <c r="D8844">
        <v>0</v>
      </c>
    </row>
    <row r="8845" spans="1:4" ht="12.75">
      <c r="A8845">
        <v>3201</v>
      </c>
      <c r="B8845">
        <v>2098</v>
      </c>
      <c r="D8845">
        <v>0</v>
      </c>
    </row>
    <row r="8846" spans="1:4" ht="12.75">
      <c r="A8846">
        <v>3201</v>
      </c>
      <c r="B8846">
        <v>2103</v>
      </c>
      <c r="D8846">
        <v>0</v>
      </c>
    </row>
    <row r="8847" spans="1:4" ht="12.75">
      <c r="A8847">
        <v>3201</v>
      </c>
      <c r="B8847">
        <v>2107</v>
      </c>
      <c r="D8847">
        <v>0</v>
      </c>
    </row>
    <row r="8848" spans="1:4" ht="12.75">
      <c r="A8848">
        <v>3201</v>
      </c>
      <c r="B8848">
        <v>2110</v>
      </c>
      <c r="D8848">
        <v>0</v>
      </c>
    </row>
    <row r="8849" spans="1:4" ht="12.75">
      <c r="A8849">
        <v>3201</v>
      </c>
      <c r="B8849">
        <v>2112</v>
      </c>
      <c r="D8849">
        <v>0</v>
      </c>
    </row>
    <row r="8850" spans="1:4" ht="12.75">
      <c r="A8850">
        <v>3201</v>
      </c>
      <c r="B8850">
        <v>2114</v>
      </c>
      <c r="D8850">
        <v>0</v>
      </c>
    </row>
    <row r="8851" spans="1:4" ht="12.75">
      <c r="A8851">
        <v>3201</v>
      </c>
      <c r="B8851">
        <v>2202</v>
      </c>
      <c r="D8851">
        <v>0</v>
      </c>
    </row>
    <row r="8852" spans="1:4" ht="12.75">
      <c r="A8852">
        <v>3201</v>
      </c>
      <c r="B8852">
        <v>2203</v>
      </c>
      <c r="D8852">
        <v>0</v>
      </c>
    </row>
    <row r="8853" spans="1:4" ht="12.75">
      <c r="A8853">
        <v>3201</v>
      </c>
      <c r="B8853">
        <v>2204</v>
      </c>
      <c r="D8853">
        <v>0</v>
      </c>
    </row>
    <row r="8854" spans="1:4" ht="12.75">
      <c r="A8854">
        <v>3201</v>
      </c>
      <c r="B8854">
        <v>3200</v>
      </c>
      <c r="D8854">
        <v>0</v>
      </c>
    </row>
    <row r="8855" spans="1:4" ht="12.75">
      <c r="A8855">
        <v>3201</v>
      </c>
      <c r="B8855">
        <v>3202</v>
      </c>
      <c r="D8855">
        <v>0</v>
      </c>
    </row>
    <row r="8856" spans="1:4" ht="12.75">
      <c r="A8856">
        <v>3201</v>
      </c>
      <c r="B8856">
        <v>3203</v>
      </c>
      <c r="D8856">
        <v>0</v>
      </c>
    </row>
    <row r="8857" spans="1:4" ht="12.75">
      <c r="A8857">
        <v>3201</v>
      </c>
      <c r="B8857">
        <v>3204</v>
      </c>
      <c r="D8857">
        <v>0</v>
      </c>
    </row>
    <row r="8858" spans="1:4" ht="12.75">
      <c r="A8858">
        <v>3202</v>
      </c>
      <c r="B8858">
        <v>2048</v>
      </c>
      <c r="D8858">
        <v>0</v>
      </c>
    </row>
    <row r="8859" spans="1:4" ht="12.75">
      <c r="A8859">
        <v>3202</v>
      </c>
      <c r="B8859">
        <v>2051</v>
      </c>
      <c r="D8859">
        <v>0</v>
      </c>
    </row>
    <row r="8860" spans="1:4" ht="12.75">
      <c r="A8860">
        <v>3202</v>
      </c>
      <c r="B8860">
        <v>2059</v>
      </c>
      <c r="D8860">
        <v>0</v>
      </c>
    </row>
    <row r="8861" spans="1:4" ht="12.75">
      <c r="A8861">
        <v>3202</v>
      </c>
      <c r="B8861">
        <v>2065</v>
      </c>
      <c r="D8861">
        <v>0</v>
      </c>
    </row>
    <row r="8862" spans="1:4" ht="12.75">
      <c r="A8862">
        <v>3202</v>
      </c>
      <c r="B8862">
        <v>2073</v>
      </c>
      <c r="D8862">
        <v>0</v>
      </c>
    </row>
    <row r="8863" spans="1:4" ht="12.75">
      <c r="A8863">
        <v>3202</v>
      </c>
      <c r="B8863">
        <v>2074</v>
      </c>
      <c r="D8863">
        <v>0</v>
      </c>
    </row>
    <row r="8864" spans="1:4" ht="12.75">
      <c r="A8864">
        <v>3202</v>
      </c>
      <c r="B8864">
        <v>2077</v>
      </c>
      <c r="D8864">
        <v>0</v>
      </c>
    </row>
    <row r="8865" spans="1:4" ht="12.75">
      <c r="A8865">
        <v>3202</v>
      </c>
      <c r="B8865">
        <v>2079</v>
      </c>
      <c r="D8865">
        <v>0</v>
      </c>
    </row>
    <row r="8866" spans="1:4" ht="12.75">
      <c r="A8866">
        <v>3202</v>
      </c>
      <c r="B8866">
        <v>2080</v>
      </c>
      <c r="D8866">
        <v>0</v>
      </c>
    </row>
    <row r="8867" spans="1:4" ht="12.75">
      <c r="A8867">
        <v>3202</v>
      </c>
      <c r="B8867">
        <v>2084</v>
      </c>
      <c r="D8867">
        <v>0</v>
      </c>
    </row>
    <row r="8868" spans="1:4" ht="12.75">
      <c r="A8868">
        <v>3202</v>
      </c>
      <c r="B8868">
        <v>2094</v>
      </c>
      <c r="D8868">
        <v>0</v>
      </c>
    </row>
    <row r="8869" spans="1:4" ht="12.75">
      <c r="A8869">
        <v>3202</v>
      </c>
      <c r="B8869">
        <v>2096</v>
      </c>
      <c r="D8869">
        <v>0</v>
      </c>
    </row>
    <row r="8870" spans="1:4" ht="12.75">
      <c r="A8870">
        <v>3202</v>
      </c>
      <c r="B8870">
        <v>2098</v>
      </c>
      <c r="D8870">
        <v>0</v>
      </c>
    </row>
    <row r="8871" spans="1:4" ht="12.75">
      <c r="A8871">
        <v>3202</v>
      </c>
      <c r="B8871">
        <v>2103</v>
      </c>
      <c r="D8871">
        <v>0</v>
      </c>
    </row>
    <row r="8872" spans="1:4" ht="12.75">
      <c r="A8872">
        <v>3202</v>
      </c>
      <c r="B8872">
        <v>2107</v>
      </c>
      <c r="D8872">
        <v>0</v>
      </c>
    </row>
    <row r="8873" spans="1:4" ht="12.75">
      <c r="A8873">
        <v>3202</v>
      </c>
      <c r="B8873">
        <v>2110</v>
      </c>
      <c r="D8873">
        <v>0</v>
      </c>
    </row>
    <row r="8874" spans="1:4" ht="12.75">
      <c r="A8874">
        <v>3202</v>
      </c>
      <c r="B8874">
        <v>2112</v>
      </c>
      <c r="D8874">
        <v>0</v>
      </c>
    </row>
    <row r="8875" spans="1:4" ht="12.75">
      <c r="A8875">
        <v>3202</v>
      </c>
      <c r="B8875">
        <v>2114</v>
      </c>
      <c r="D8875">
        <v>0</v>
      </c>
    </row>
    <row r="8876" spans="1:4" ht="12.75">
      <c r="A8876">
        <v>3202</v>
      </c>
      <c r="B8876">
        <v>2202</v>
      </c>
      <c r="D8876">
        <v>0</v>
      </c>
    </row>
    <row r="8877" spans="1:4" ht="12.75">
      <c r="A8877">
        <v>3202</v>
      </c>
      <c r="B8877">
        <v>2203</v>
      </c>
      <c r="D8877">
        <v>0</v>
      </c>
    </row>
    <row r="8878" spans="1:4" ht="12.75">
      <c r="A8878">
        <v>3202</v>
      </c>
      <c r="B8878">
        <v>2204</v>
      </c>
      <c r="D8878">
        <v>0</v>
      </c>
    </row>
    <row r="8879" spans="1:4" ht="12.75">
      <c r="A8879">
        <v>3202</v>
      </c>
      <c r="B8879">
        <v>3201</v>
      </c>
      <c r="D8879">
        <v>0</v>
      </c>
    </row>
    <row r="8880" spans="1:4" ht="12.75">
      <c r="A8880">
        <v>3202</v>
      </c>
      <c r="B8880">
        <v>3203</v>
      </c>
      <c r="D8880">
        <v>0</v>
      </c>
    </row>
    <row r="8881" spans="1:4" ht="12.75">
      <c r="A8881">
        <v>3202</v>
      </c>
      <c r="B8881">
        <v>3204</v>
      </c>
      <c r="D8881">
        <v>0</v>
      </c>
    </row>
    <row r="8882" spans="1:4" ht="12.75">
      <c r="A8882">
        <v>3203</v>
      </c>
      <c r="B8882">
        <v>2051</v>
      </c>
      <c r="D8882">
        <v>0</v>
      </c>
    </row>
    <row r="8883" spans="1:4" ht="12.75">
      <c r="A8883">
        <v>3203</v>
      </c>
      <c r="B8883">
        <v>2059</v>
      </c>
      <c r="D8883">
        <v>0</v>
      </c>
    </row>
    <row r="8884" spans="1:4" ht="12.75">
      <c r="A8884">
        <v>3203</v>
      </c>
      <c r="B8884">
        <v>2065</v>
      </c>
      <c r="D8884">
        <v>0</v>
      </c>
    </row>
    <row r="8885" spans="1:4" ht="12.75">
      <c r="A8885">
        <v>3203</v>
      </c>
      <c r="B8885">
        <v>2073</v>
      </c>
      <c r="D8885">
        <v>0</v>
      </c>
    </row>
    <row r="8886" spans="1:4" ht="12.75">
      <c r="A8886">
        <v>3203</v>
      </c>
      <c r="B8886">
        <v>2074</v>
      </c>
      <c r="D8886">
        <v>0</v>
      </c>
    </row>
    <row r="8887" spans="1:4" ht="12.75">
      <c r="A8887">
        <v>3203</v>
      </c>
      <c r="B8887">
        <v>2077</v>
      </c>
      <c r="D8887">
        <v>0</v>
      </c>
    </row>
    <row r="8888" spans="1:4" ht="12.75">
      <c r="A8888">
        <v>3203</v>
      </c>
      <c r="B8888">
        <v>2079</v>
      </c>
      <c r="D8888">
        <v>0</v>
      </c>
    </row>
    <row r="8889" spans="1:4" ht="12.75">
      <c r="A8889">
        <v>3203</v>
      </c>
      <c r="B8889">
        <v>2080</v>
      </c>
      <c r="D8889">
        <v>0</v>
      </c>
    </row>
    <row r="8890" spans="1:4" ht="12.75">
      <c r="A8890">
        <v>3203</v>
      </c>
      <c r="B8890">
        <v>2084</v>
      </c>
      <c r="D8890">
        <v>0</v>
      </c>
    </row>
    <row r="8891" spans="1:4" ht="12.75">
      <c r="A8891">
        <v>3203</v>
      </c>
      <c r="B8891">
        <v>2087</v>
      </c>
      <c r="D8891">
        <v>0</v>
      </c>
    </row>
    <row r="8892" spans="1:4" ht="12.75">
      <c r="A8892">
        <v>3203</v>
      </c>
      <c r="B8892">
        <v>2096</v>
      </c>
      <c r="D8892">
        <v>0</v>
      </c>
    </row>
    <row r="8893" spans="1:4" ht="12.75">
      <c r="A8893">
        <v>3203</v>
      </c>
      <c r="B8893">
        <v>2098</v>
      </c>
      <c r="D8893">
        <v>0</v>
      </c>
    </row>
    <row r="8894" spans="1:4" ht="12.75">
      <c r="A8894">
        <v>3203</v>
      </c>
      <c r="B8894">
        <v>2103</v>
      </c>
      <c r="D8894">
        <v>0</v>
      </c>
    </row>
    <row r="8895" spans="1:4" ht="12.75">
      <c r="A8895">
        <v>3203</v>
      </c>
      <c r="B8895">
        <v>2107</v>
      </c>
      <c r="D8895">
        <v>0</v>
      </c>
    </row>
    <row r="8896" spans="1:4" ht="12.75">
      <c r="A8896">
        <v>3203</v>
      </c>
      <c r="B8896">
        <v>2110</v>
      </c>
      <c r="D8896">
        <v>0</v>
      </c>
    </row>
    <row r="8897" spans="1:4" ht="12.75">
      <c r="A8897">
        <v>3203</v>
      </c>
      <c r="B8897">
        <v>2112</v>
      </c>
      <c r="D8897">
        <v>0</v>
      </c>
    </row>
    <row r="8898" spans="1:4" ht="12.75">
      <c r="A8898">
        <v>3203</v>
      </c>
      <c r="B8898">
        <v>2114</v>
      </c>
      <c r="D8898">
        <v>0</v>
      </c>
    </row>
    <row r="8899" spans="1:4" ht="12.75">
      <c r="A8899">
        <v>3203</v>
      </c>
      <c r="B8899">
        <v>2202</v>
      </c>
      <c r="D8899">
        <v>0</v>
      </c>
    </row>
    <row r="8900" spans="1:4" ht="12.75">
      <c r="A8900">
        <v>3203</v>
      </c>
      <c r="B8900">
        <v>2203</v>
      </c>
      <c r="D8900">
        <v>0</v>
      </c>
    </row>
    <row r="8901" spans="1:4" ht="12.75">
      <c r="A8901">
        <v>3203</v>
      </c>
      <c r="B8901">
        <v>2204</v>
      </c>
      <c r="D8901">
        <v>0</v>
      </c>
    </row>
    <row r="8902" spans="1:4" ht="12.75">
      <c r="A8902">
        <v>3203</v>
      </c>
      <c r="B8902">
        <v>3201</v>
      </c>
      <c r="D8902">
        <v>0</v>
      </c>
    </row>
    <row r="8903" spans="1:4" ht="12.75">
      <c r="A8903">
        <v>3203</v>
      </c>
      <c r="B8903">
        <v>3202</v>
      </c>
      <c r="D8903">
        <v>0</v>
      </c>
    </row>
    <row r="8904" spans="1:4" ht="12.75">
      <c r="A8904">
        <v>3203</v>
      </c>
      <c r="B8904">
        <v>3204</v>
      </c>
      <c r="D8904">
        <v>0</v>
      </c>
    </row>
    <row r="8905" spans="1:4" ht="12.75">
      <c r="A8905">
        <v>3204</v>
      </c>
      <c r="B8905">
        <v>2065</v>
      </c>
      <c r="D8905">
        <v>0</v>
      </c>
    </row>
    <row r="8906" spans="1:4" ht="12.75">
      <c r="A8906">
        <v>3204</v>
      </c>
      <c r="B8906">
        <v>2073</v>
      </c>
      <c r="D8906">
        <v>0</v>
      </c>
    </row>
    <row r="8907" spans="1:4" ht="12.75">
      <c r="A8907">
        <v>3204</v>
      </c>
      <c r="B8907">
        <v>2074</v>
      </c>
      <c r="D8907">
        <v>0</v>
      </c>
    </row>
    <row r="8908" spans="1:4" ht="12.75">
      <c r="A8908">
        <v>3204</v>
      </c>
      <c r="B8908">
        <v>2077</v>
      </c>
      <c r="D8908">
        <v>0</v>
      </c>
    </row>
    <row r="8909" spans="1:4" ht="12.75">
      <c r="A8909">
        <v>3204</v>
      </c>
      <c r="B8909">
        <v>2079</v>
      </c>
      <c r="D8909">
        <v>0</v>
      </c>
    </row>
    <row r="8910" spans="1:4" ht="12.75">
      <c r="A8910">
        <v>3204</v>
      </c>
      <c r="B8910">
        <v>2080</v>
      </c>
      <c r="D8910">
        <v>0</v>
      </c>
    </row>
    <row r="8911" spans="1:4" ht="12.75">
      <c r="A8911">
        <v>3204</v>
      </c>
      <c r="B8911">
        <v>2084</v>
      </c>
      <c r="D8911">
        <v>0</v>
      </c>
    </row>
    <row r="8912" spans="1:4" ht="12.75">
      <c r="A8912">
        <v>3204</v>
      </c>
      <c r="B8912">
        <v>2087</v>
      </c>
      <c r="D8912">
        <v>0</v>
      </c>
    </row>
    <row r="8913" spans="1:4" ht="12.75">
      <c r="A8913">
        <v>3204</v>
      </c>
      <c r="B8913">
        <v>2089</v>
      </c>
      <c r="D8913">
        <v>0</v>
      </c>
    </row>
    <row r="8914" spans="1:4" ht="12.75">
      <c r="A8914">
        <v>3204</v>
      </c>
      <c r="B8914">
        <v>2094</v>
      </c>
      <c r="D8914">
        <v>0</v>
      </c>
    </row>
    <row r="8915" spans="1:4" ht="12.75">
      <c r="A8915">
        <v>3204</v>
      </c>
      <c r="B8915">
        <v>2103</v>
      </c>
      <c r="D8915">
        <v>0</v>
      </c>
    </row>
    <row r="8916" spans="1:4" ht="12.75">
      <c r="A8916">
        <v>3204</v>
      </c>
      <c r="B8916">
        <v>2107</v>
      </c>
      <c r="D8916">
        <v>0</v>
      </c>
    </row>
    <row r="8917" spans="1:4" ht="12.75">
      <c r="A8917">
        <v>3204</v>
      </c>
      <c r="B8917">
        <v>2110</v>
      </c>
      <c r="D8917">
        <v>0</v>
      </c>
    </row>
    <row r="8918" spans="1:4" ht="12.75">
      <c r="A8918">
        <v>3204</v>
      </c>
      <c r="B8918">
        <v>2112</v>
      </c>
      <c r="D8918">
        <v>0</v>
      </c>
    </row>
    <row r="8919" spans="1:4" ht="12.75">
      <c r="A8919">
        <v>3204</v>
      </c>
      <c r="B8919">
        <v>2114</v>
      </c>
      <c r="D8919">
        <v>0</v>
      </c>
    </row>
    <row r="8920" spans="1:4" ht="12.75">
      <c r="A8920">
        <v>3204</v>
      </c>
      <c r="B8920">
        <v>2201</v>
      </c>
      <c r="D8920">
        <v>0</v>
      </c>
    </row>
    <row r="8921" spans="1:4" ht="12.75">
      <c r="A8921">
        <v>3204</v>
      </c>
      <c r="B8921">
        <v>2202</v>
      </c>
      <c r="D8921">
        <v>0</v>
      </c>
    </row>
    <row r="8922" spans="1:4" ht="12.75">
      <c r="A8922">
        <v>3204</v>
      </c>
      <c r="B8922">
        <v>2203</v>
      </c>
      <c r="D8922">
        <v>0</v>
      </c>
    </row>
    <row r="8923" spans="1:4" ht="12.75">
      <c r="A8923">
        <v>3204</v>
      </c>
      <c r="B8923">
        <v>2204</v>
      </c>
      <c r="D8923">
        <v>0</v>
      </c>
    </row>
    <row r="8924" spans="1:4" ht="12.75">
      <c r="A8924">
        <v>3204</v>
      </c>
      <c r="B8924">
        <v>3107</v>
      </c>
      <c r="D8924">
        <v>0</v>
      </c>
    </row>
    <row r="8925" spans="1:4" ht="12.75">
      <c r="A8925">
        <v>3204</v>
      </c>
      <c r="B8925">
        <v>3200</v>
      </c>
      <c r="D8925">
        <v>0</v>
      </c>
    </row>
    <row r="8926" spans="1:4" ht="12.75">
      <c r="A8926">
        <v>3204</v>
      </c>
      <c r="B8926">
        <v>3201</v>
      </c>
      <c r="D8926">
        <v>0</v>
      </c>
    </row>
    <row r="8927" spans="1:4" ht="12.75">
      <c r="A8927">
        <v>3204</v>
      </c>
      <c r="B8927">
        <v>3202</v>
      </c>
      <c r="D8927">
        <v>0</v>
      </c>
    </row>
    <row r="8928" spans="1:4" ht="12.75">
      <c r="A8928">
        <v>3204</v>
      </c>
      <c r="B8928">
        <v>3203</v>
      </c>
      <c r="D8928">
        <v>0</v>
      </c>
    </row>
  </sheetData>
  <sheetProtection password="C870" sheet="1" objects="1" scenarios="1"/>
  <mergeCells count="1">
    <mergeCell ref="F9:G9"/>
  </mergeCell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Kungsör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Ljungdahl</dc:creator>
  <cp:keywords/>
  <dc:description/>
  <cp:lastModifiedBy>Arne Ljungdahl</cp:lastModifiedBy>
  <dcterms:created xsi:type="dcterms:W3CDTF">2009-03-27T16:17:20Z</dcterms:created>
  <dcterms:modified xsi:type="dcterms:W3CDTF">2014-01-24T21:31:00Z</dcterms:modified>
  <cp:category/>
  <cp:version/>
  <cp:contentType/>
  <cp:contentStatus/>
</cp:coreProperties>
</file>